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firstSheet="5" activeTab="8"/>
  </bookViews>
  <sheets>
    <sheet name="收支总表" sheetId="1" r:id="rId1"/>
    <sheet name="财政拨款收支预算总表" sheetId="2" r:id="rId2"/>
    <sheet name="一般公共预算支出预算表" sheetId="3" r:id="rId3"/>
    <sheet name="政府性基金支出预算表" sheetId="4" r:id="rId4"/>
    <sheet name="一般公共预算基本支出表" sheetId="5" r:id="rId5"/>
    <sheet name="收入预算总表" sheetId="6" r:id="rId6"/>
    <sheet name="支出预算总表" sheetId="7" r:id="rId7"/>
    <sheet name="三公经费预算表" sheetId="8" r:id="rId8"/>
    <sheet name="财政拨款重点项目支出预算表" sheetId="9" r:id="rId9"/>
  </sheets>
  <definedNames/>
  <calcPr fullCalcOnLoad="1"/>
</workbook>
</file>

<file path=xl/sharedStrings.xml><?xml version="1.0" encoding="utf-8"?>
<sst xmlns="http://schemas.openxmlformats.org/spreadsheetml/2006/main" count="346" uniqueCount="223">
  <si>
    <t>表01</t>
  </si>
  <si>
    <t>2019年区级部门收支预算总表</t>
  </si>
  <si>
    <t>部门名称:温州市瓯海区教育局</t>
  </si>
  <si>
    <t>单位：万元</t>
  </si>
  <si>
    <t>收                    入</t>
  </si>
  <si>
    <t>支                    出</t>
  </si>
  <si>
    <t>项目</t>
  </si>
  <si>
    <t>预算数</t>
  </si>
  <si>
    <t>一、财政拨款</t>
  </si>
  <si>
    <t>一、教育支出</t>
  </si>
  <si>
    <t>财政拨款</t>
  </si>
  <si>
    <t>专户核拨的预算外资金</t>
  </si>
  <si>
    <t>事业收入(不含预算外资金)</t>
  </si>
  <si>
    <t>事业单位经营收入</t>
  </si>
  <si>
    <t>其他</t>
  </si>
  <si>
    <t>合计</t>
  </si>
  <si>
    <t>用事业基金弥补收支差额</t>
  </si>
  <si>
    <t>上年结转</t>
  </si>
  <si>
    <t>总计</t>
  </si>
  <si>
    <t>功能科目类名称</t>
  </si>
  <si>
    <t>结转下年</t>
  </si>
  <si>
    <t>支出总计</t>
  </si>
  <si>
    <t xml:space="preserve">   一般公共预算</t>
  </si>
  <si>
    <t xml:space="preserve">  教育管理事务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</si>
  <si>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政府性基金预算</t>
    </r>
  </si>
  <si>
    <t xml:space="preserve">     行政运行</t>
  </si>
  <si>
    <t>二、专户资金</t>
  </si>
  <si>
    <t xml:space="preserve">     其他教育管理事务支出</t>
  </si>
  <si>
    <t>三、事业收入（不含专户资金）</t>
  </si>
  <si>
    <t xml:space="preserve">  普通教育</t>
  </si>
  <si>
    <t>四、事业单位经营收入</t>
  </si>
  <si>
    <t xml:space="preserve">     学前教育</t>
  </si>
  <si>
    <t>五、其他收入</t>
  </si>
  <si>
    <t xml:space="preserve">     小学教育</t>
  </si>
  <si>
    <t xml:space="preserve">     初中教育</t>
  </si>
  <si>
    <t xml:space="preserve">     其他普通教育支出</t>
  </si>
  <si>
    <t xml:space="preserve">  职业教育</t>
  </si>
  <si>
    <t xml:space="preserve">     职业高中教育</t>
  </si>
  <si>
    <t xml:space="preserve">  成人教育</t>
  </si>
  <si>
    <t xml:space="preserve">     成人广播电视教育</t>
  </si>
  <si>
    <t xml:space="preserve">     其他成人教育支出</t>
  </si>
  <si>
    <t xml:space="preserve">  特殊教育</t>
  </si>
  <si>
    <t xml:space="preserve">     特殊学校教育</t>
  </si>
  <si>
    <t xml:space="preserve">  进修及培训</t>
  </si>
  <si>
    <t xml:space="preserve">     其他进修及培训</t>
  </si>
  <si>
    <t xml:space="preserve">  教育费附加安排的支出</t>
  </si>
  <si>
    <t xml:space="preserve">     其他教育费附加安排的支出</t>
  </si>
  <si>
    <t xml:space="preserve">  其他教育支出</t>
  </si>
  <si>
    <t xml:space="preserve">     其他教育支出</t>
  </si>
  <si>
    <t>二、社会保障和就业支出</t>
  </si>
  <si>
    <t>行政事业单位离退休</t>
  </si>
  <si>
    <t xml:space="preserve">    机关事业单位基本养老保险缴费支出</t>
  </si>
  <si>
    <t xml:space="preserve">    机关事业单位职业年金缴费支出</t>
  </si>
  <si>
    <t>本年收入合计</t>
  </si>
  <si>
    <t>本年支出合计</t>
  </si>
  <si>
    <t>六、上级补助收入</t>
  </si>
  <si>
    <t>对附属单位补助支出</t>
  </si>
  <si>
    <t>七、附属单位上缴收入</t>
  </si>
  <si>
    <t>上缴上级支出</t>
  </si>
  <si>
    <t>八、用事业基金弥补收支差额</t>
  </si>
  <si>
    <t>九、上年结转</t>
  </si>
  <si>
    <t>其中：专项结转</t>
  </si>
  <si>
    <t xml:space="preserve">     政府性基金结转</t>
  </si>
  <si>
    <t xml:space="preserve">     其他结转</t>
  </si>
  <si>
    <t>收入合计</t>
  </si>
  <si>
    <t>支出合计</t>
  </si>
  <si>
    <t>所有支出科目均细化至支出功能分类的项级科目</t>
  </si>
  <si>
    <r>
      <t>表0</t>
    </r>
    <r>
      <rPr>
        <sz val="12"/>
        <rFont val="宋体"/>
        <family val="0"/>
      </rPr>
      <t>2</t>
    </r>
  </si>
  <si>
    <t>2019年区级部门财政拨款收支预算总表</t>
  </si>
  <si>
    <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初中教育</t>
    </r>
  </si>
  <si>
    <r>
      <t>表0</t>
    </r>
    <r>
      <rPr>
        <sz val="12"/>
        <rFont val="宋体"/>
        <family val="0"/>
      </rPr>
      <t>3</t>
    </r>
  </si>
  <si>
    <t>2019年区级部门一般公共预算支出表</t>
  </si>
  <si>
    <t>部门名称：温州市瓯海区教育局</t>
  </si>
  <si>
    <t>科目编码</t>
  </si>
  <si>
    <t>科目名称</t>
  </si>
  <si>
    <t>合  计</t>
  </si>
  <si>
    <t>基本支出</t>
  </si>
  <si>
    <t>项目支出</t>
  </si>
  <si>
    <t>备  注</t>
  </si>
  <si>
    <t>**</t>
  </si>
  <si>
    <t>教育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</si>
  <si>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20501</t>
    </r>
  </si>
  <si>
    <t>教育管理事务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</si>
  <si>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2050101</t>
    </r>
  </si>
  <si>
    <t>行政运行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</si>
  <si>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2050199</t>
    </r>
  </si>
  <si>
    <t>其他教育管理事务支出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</si>
  <si>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20502</t>
    </r>
  </si>
  <si>
    <t>普通教育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</si>
  <si>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2050201</t>
    </r>
  </si>
  <si>
    <t>学前教育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</si>
  <si>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2050202</t>
    </r>
  </si>
  <si>
    <t>小学教育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</si>
  <si>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205020</t>
    </r>
    <r>
      <rPr>
        <sz val="12"/>
        <rFont val="宋体"/>
        <family val="0"/>
      </rPr>
      <t>3</t>
    </r>
  </si>
  <si>
    <t>初中教育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</si>
  <si>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2050299</t>
    </r>
  </si>
  <si>
    <t>其他普通教育支出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</si>
  <si>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20503</t>
    </r>
  </si>
  <si>
    <t>职业教育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</si>
  <si>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2050304</t>
    </r>
  </si>
  <si>
    <t>职业高中教育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</si>
  <si>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20504</t>
    </r>
  </si>
  <si>
    <t>成人教育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</si>
  <si>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2050404</t>
    </r>
  </si>
  <si>
    <t>成人广播电视教育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</si>
  <si>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2050499</t>
    </r>
  </si>
  <si>
    <t>其他成人教育支出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</si>
  <si>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20507</t>
    </r>
  </si>
  <si>
    <t>特殊教育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</si>
  <si>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2050701</t>
    </r>
  </si>
  <si>
    <t>特殊学校教育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</si>
  <si>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20508</t>
    </r>
  </si>
  <si>
    <t>进修及培训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</si>
  <si>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2050899</t>
    </r>
  </si>
  <si>
    <t>其他进修及培训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</si>
  <si>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20509</t>
    </r>
  </si>
  <si>
    <t>教育费附加安排的支出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</si>
  <si>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2050999</t>
    </r>
  </si>
  <si>
    <t>其他教育费附加安排的支出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</si>
  <si>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20599</t>
    </r>
  </si>
  <si>
    <t>其他教育支出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</si>
  <si>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2059999</t>
    </r>
  </si>
  <si>
    <t>208</t>
  </si>
  <si>
    <t>社会保障和就业支出</t>
  </si>
  <si>
    <t xml:space="preserve">  20805</t>
  </si>
  <si>
    <t xml:space="preserve">    2080505</t>
  </si>
  <si>
    <t>机关事业单位基本养老保险缴费支出</t>
  </si>
  <si>
    <t xml:space="preserve">    2080506</t>
  </si>
  <si>
    <t>机关事业单位职业年金缴费支出</t>
  </si>
  <si>
    <r>
      <t>表0</t>
    </r>
    <r>
      <rPr>
        <sz val="12"/>
        <rFont val="宋体"/>
        <family val="0"/>
      </rPr>
      <t>4</t>
    </r>
  </si>
  <si>
    <t>2019年区级部门政府性基金支出预算表</t>
  </si>
  <si>
    <t>瓯海区教育局2019年没有政府性基金预算拨款安排的支出，故本表无数据。</t>
  </si>
  <si>
    <r>
      <t>表0</t>
    </r>
    <r>
      <rPr>
        <sz val="12"/>
        <rFont val="宋体"/>
        <family val="0"/>
      </rPr>
      <t>5</t>
    </r>
  </si>
  <si>
    <t>2019年区级部门一般公共预算基本支出表</t>
  </si>
  <si>
    <t>经济分类科目</t>
  </si>
  <si>
    <t>金额</t>
  </si>
  <si>
    <t>工资福利支出</t>
  </si>
  <si>
    <t xml:space="preserve">  基本工资</t>
  </si>
  <si>
    <t xml:space="preserve">  津贴补贴</t>
  </si>
  <si>
    <t xml:space="preserve">  伙食补助费</t>
  </si>
  <si>
    <t xml:space="preserve">  机关事业单位基本养老保险缴费</t>
  </si>
  <si>
    <t xml:space="preserve">  职业年金缴费</t>
  </si>
  <si>
    <t xml:space="preserve">  住房公积金</t>
  </si>
  <si>
    <t xml:space="preserve">  医疗费</t>
  </si>
  <si>
    <t>商品和服务支出</t>
  </si>
  <si>
    <t xml:space="preserve">  公务接待费</t>
  </si>
  <si>
    <t xml:space="preserve">  工会经费</t>
  </si>
  <si>
    <t xml:space="preserve">  公务用车运行维护费</t>
  </si>
  <si>
    <t xml:space="preserve">  其他商品和服务支出</t>
  </si>
  <si>
    <t>对个人和家庭的补助</t>
  </si>
  <si>
    <t xml:space="preserve">  退休费</t>
  </si>
  <si>
    <t>工资福利支出_事业</t>
  </si>
  <si>
    <t xml:space="preserve">  基本工资_事业</t>
  </si>
  <si>
    <t xml:space="preserve">  津贴补贴_事业</t>
  </si>
  <si>
    <t xml:space="preserve">  伙食补助费_事业</t>
  </si>
  <si>
    <t xml:space="preserve">  机关事业单位基本养老保险缴费_事业</t>
  </si>
  <si>
    <t xml:space="preserve">  职业年金缴费_事业</t>
  </si>
  <si>
    <t xml:space="preserve">  住房公积金_事业</t>
  </si>
  <si>
    <t xml:space="preserve">  医疗费_事业</t>
  </si>
  <si>
    <t>商品和服务支出_事业</t>
  </si>
  <si>
    <t xml:space="preserve">  工会经费_事业</t>
  </si>
  <si>
    <t xml:space="preserve">  其他商品和服务支出_事业</t>
  </si>
  <si>
    <t>对个人和家庭的补助_事业</t>
  </si>
  <si>
    <t xml:space="preserve">  退休费_事业</t>
  </si>
  <si>
    <t>备注：经济科目编码与科目名称细化到款级。</t>
  </si>
  <si>
    <r>
      <t>表0</t>
    </r>
    <r>
      <rPr>
        <sz val="12"/>
        <rFont val="宋体"/>
        <family val="0"/>
      </rPr>
      <t>6</t>
    </r>
  </si>
  <si>
    <t xml:space="preserve"> 2019年区级部门收入预算总表</t>
  </si>
  <si>
    <t xml:space="preserve"> 单位名称</t>
  </si>
  <si>
    <t>总   计</t>
  </si>
  <si>
    <t>专户资金</t>
  </si>
  <si>
    <t>事业收入（不含专户资金）</t>
  </si>
  <si>
    <t>其他收入</t>
  </si>
  <si>
    <t>上级补助收入</t>
  </si>
  <si>
    <t>附属单位上缴收入</t>
  </si>
  <si>
    <t>一般公共预算</t>
  </si>
  <si>
    <t>政府性基金预算</t>
  </si>
  <si>
    <t>局本级</t>
  </si>
  <si>
    <t>温州市瓯海区教师发展中心</t>
  </si>
  <si>
    <t>温州市瓯海区教育考试中心</t>
  </si>
  <si>
    <t>温州市瓯海区教学仪器管理供应站</t>
  </si>
  <si>
    <t>浙江广播电视大学瓯海分校</t>
  </si>
  <si>
    <t>温州市瓯海职业中专集团学校</t>
  </si>
  <si>
    <t>温州市瓯海区外国语学校</t>
  </si>
  <si>
    <t>温州市瓯海区外国语学校初中分校</t>
  </si>
  <si>
    <t>温州市瓯海区外国语学校小学分校</t>
  </si>
  <si>
    <t>温州市瓯海区第一幼儿园</t>
  </si>
  <si>
    <t>温州市瓯海区第二幼儿园</t>
  </si>
  <si>
    <t>温州市瓯海区第三幼儿园</t>
  </si>
  <si>
    <t>备注：1、项目支出包括全区教育系统所有专项经费指标，年初指标在教育局本级，而后下达至相应单位（学校）；</t>
  </si>
  <si>
    <t xml:space="preserve">      2、新办瓯海区娄桥第一幼儿园、瓯海区娄桥第二幼儿园2019年收入预算经费分别包含在瓯海区第一幼儿园、瓯海区第二幼儿园2019年收入预算经费中</t>
  </si>
  <si>
    <r>
      <t>表0</t>
    </r>
    <r>
      <rPr>
        <sz val="12"/>
        <rFont val="宋体"/>
        <family val="0"/>
      </rPr>
      <t>7</t>
    </r>
  </si>
  <si>
    <t xml:space="preserve"> 2019年区级部门支出预算总表</t>
  </si>
  <si>
    <t>事业单位经营支出</t>
  </si>
  <si>
    <t>人员支出</t>
  </si>
  <si>
    <t>日常公用支出</t>
  </si>
  <si>
    <t xml:space="preserve">      2、瓯海职业中专集团学校、瓯海区外国语学校、瓯海区外国语学校初中分校、瓯海区外国语学校小学分校、瓯海区第一幼儿园、瓯海区第二幼儿园、瓯海区第三幼儿园日常公用支出仅指公务用车运行维护费，其公用经费由专项经费中另行安排。</t>
  </si>
  <si>
    <t xml:space="preserve">      3、新办瓯海区娄桥第一幼儿园、瓯海区娄桥第二幼儿园2019年支出预算分别包含在瓯海区第一幼儿园、瓯海区第二幼儿园2019年支出预算中</t>
  </si>
  <si>
    <r>
      <t>表0</t>
    </r>
    <r>
      <rPr>
        <sz val="12"/>
        <rFont val="宋体"/>
        <family val="0"/>
      </rPr>
      <t>8</t>
    </r>
  </si>
  <si>
    <t xml:space="preserve">2019年一般公共预算“三公”经费表 </t>
  </si>
  <si>
    <t>项  目</t>
  </si>
  <si>
    <t>2019年预算数</t>
  </si>
  <si>
    <t>1.因公出国（境）费</t>
  </si>
  <si>
    <t>---</t>
  </si>
  <si>
    <t>2.公务接待费</t>
  </si>
  <si>
    <t>3.公务用车购置及运行维护费</t>
  </si>
  <si>
    <t>其中：公务用车购置费</t>
  </si>
  <si>
    <t xml:space="preserve">     公务用车运行维护费</t>
  </si>
  <si>
    <t>备注：1、不含教学科研人员学术交流因公出国（境）费用。</t>
  </si>
  <si>
    <t xml:space="preserve">      2、事业单位公务用车制度改革后车辆被收回，2019年公务用车运行维护费将不支出。</t>
  </si>
  <si>
    <t>表09</t>
  </si>
  <si>
    <t xml:space="preserve"> 2019年区级部门预算财政拨款重点项目支出预算表</t>
  </si>
  <si>
    <t>项目名称</t>
  </si>
  <si>
    <t>项目绩效目标</t>
  </si>
  <si>
    <t>政府性基金</t>
  </si>
  <si>
    <t>温州市瓯海区教育局</t>
  </si>
  <si>
    <t>全区教育系统安全保卫人员工资</t>
  </si>
  <si>
    <t>瓯海区教学仪器管理供应站</t>
  </si>
  <si>
    <t>设施设备更新、购置</t>
  </si>
  <si>
    <t>瓯海区教师发展中心</t>
  </si>
  <si>
    <t>信息化专项</t>
  </si>
  <si>
    <t>普通建设、修缮项目经费</t>
  </si>
  <si>
    <t>（说明：每个单位至少公开两个重点项目，财政批复项目数少于两个的单位应公开所有项目，没有专项的单位请填“无”后空表公开。）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</si>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</sst>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0_);[Red]\-#,##0.00"/>
    <numFmt numFmtId="178" formatCode="0.00_ "/>
    <numFmt numFmtId="179" formatCode="#,##0.00_ "/>
    <numFmt numFmtId="180" formatCode="0.00_);[Red]\(0.00\)"/>
    <numFmt numFmtId="181" formatCode="#,##0.0000"/>
    <numFmt numFmtId="182" formatCode=";;"/>
  </numFmts>
  <fonts count="34">
    <font>
      <sz val="12"/>
      <name val="宋体"/>
      <family val="0"/>
    </font>
    <font>
      <sz val="9"/>
      <name val="创艺简标宋"/>
      <family val="0"/>
    </font>
    <font>
      <sz val="10"/>
      <name val="宋体"/>
      <family val="0"/>
    </font>
    <font>
      <sz val="22"/>
      <name val="宋体"/>
      <family val="0"/>
    </font>
    <font>
      <b/>
      <sz val="20"/>
      <name val="宋体"/>
      <family val="0"/>
    </font>
    <font>
      <b/>
      <sz val="20"/>
      <name val="创艺简标宋"/>
      <family val="0"/>
    </font>
    <font>
      <sz val="10"/>
      <name val="创艺简标宋"/>
      <family val="0"/>
    </font>
    <font>
      <b/>
      <sz val="12"/>
      <name val="宋体"/>
      <family val="0"/>
    </font>
    <font>
      <sz val="12"/>
      <name val="方正书宋_GBK"/>
      <family val="0"/>
    </font>
    <font>
      <sz val="20"/>
      <name val="宋体"/>
      <family val="0"/>
    </font>
    <font>
      <sz val="10"/>
      <name val="Times New Roman"/>
      <family val="1"/>
    </font>
    <font>
      <sz val="16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name val="方正书宋_GBK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8" fillId="0" borderId="4" applyNumberFormat="0" applyFill="0" applyAlignment="0" applyProtection="0"/>
    <xf numFmtId="0" fontId="15" fillId="8" borderId="0" applyNumberFormat="0" applyBorder="0" applyAlignment="0" applyProtection="0"/>
    <xf numFmtId="0" fontId="22" fillId="0" borderId="5" applyNumberFormat="0" applyFill="0" applyAlignment="0" applyProtection="0"/>
    <xf numFmtId="0" fontId="15" fillId="9" borderId="0" applyNumberFormat="0" applyBorder="0" applyAlignment="0" applyProtection="0"/>
    <xf numFmtId="0" fontId="17" fillId="10" borderId="6" applyNumberFormat="0" applyAlignment="0" applyProtection="0"/>
    <xf numFmtId="0" fontId="30" fillId="10" borderId="1" applyNumberFormat="0" applyAlignment="0" applyProtection="0"/>
    <xf numFmtId="0" fontId="20" fillId="11" borderId="7" applyNumberFormat="0" applyAlignment="0" applyProtection="0"/>
    <xf numFmtId="0" fontId="33" fillId="3" borderId="0" applyNumberFormat="0" applyBorder="0" applyAlignment="0" applyProtection="0"/>
    <xf numFmtId="0" fontId="15" fillId="12" borderId="0" applyNumberFormat="0" applyBorder="0" applyAlignment="0" applyProtection="0"/>
    <xf numFmtId="0" fontId="26" fillId="0" borderId="8" applyNumberFormat="0" applyFill="0" applyAlignment="0" applyProtection="0"/>
    <xf numFmtId="0" fontId="16" fillId="0" borderId="9" applyNumberFormat="0" applyFill="0" applyAlignment="0" applyProtection="0"/>
    <xf numFmtId="0" fontId="29" fillId="2" borderId="0" applyNumberFormat="0" applyBorder="0" applyAlignment="0" applyProtection="0"/>
    <xf numFmtId="0" fontId="25" fillId="13" borderId="0" applyNumberFormat="0" applyBorder="0" applyAlignment="0" applyProtection="0"/>
    <xf numFmtId="0" fontId="33" fillId="14" borderId="0" applyNumberFormat="0" applyBorder="0" applyAlignment="0" applyProtection="0"/>
    <xf numFmtId="0" fontId="15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5" borderId="0" applyNumberFormat="0" applyBorder="0" applyAlignment="0" applyProtection="0"/>
    <xf numFmtId="0" fontId="33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15" fillId="20" borderId="0" applyNumberFormat="0" applyBorder="0" applyAlignment="0" applyProtection="0"/>
    <xf numFmtId="0" fontId="33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33" fillId="22" borderId="0" applyNumberFormat="0" applyBorder="0" applyAlignment="0" applyProtection="0"/>
    <xf numFmtId="0" fontId="15" fillId="23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176" fontId="2" fillId="0" borderId="0" xfId="0" applyNumberFormat="1" applyFont="1" applyAlignment="1" applyProtection="1">
      <alignment vertical="center" wrapText="1"/>
      <protection locked="0"/>
    </xf>
    <xf numFmtId="176" fontId="0" fillId="0" borderId="0" xfId="0" applyNumberFormat="1" applyFont="1" applyAlignment="1" applyProtection="1">
      <alignment horizontal="right" vertical="center" wrapText="1"/>
      <protection locked="0"/>
    </xf>
    <xf numFmtId="0" fontId="3" fillId="0" borderId="0" xfId="0" applyNumberFormat="1" applyFont="1" applyFill="1" applyAlignment="1" applyProtection="1">
      <alignment horizontal="centerContinuous" vertical="center"/>
      <protection locked="0"/>
    </xf>
    <xf numFmtId="0" fontId="4" fillId="0" borderId="0" xfId="0" applyNumberFormat="1" applyFont="1" applyFill="1" applyAlignment="1" applyProtection="1">
      <alignment horizontal="centerContinuous"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Alignment="1" applyProtection="1">
      <alignment vertical="center" wrapText="1"/>
      <protection locked="0"/>
    </xf>
    <xf numFmtId="176" fontId="0" fillId="0" borderId="0" xfId="19" applyNumberFormat="1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176" fontId="0" fillId="0" borderId="17" xfId="0" applyNumberFormat="1" applyFont="1" applyBorder="1" applyAlignment="1">
      <alignment horizontal="right" vertical="center"/>
    </xf>
    <xf numFmtId="177" fontId="0" fillId="0" borderId="2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6" fontId="0" fillId="0" borderId="23" xfId="0" applyNumberFormat="1" applyFont="1" applyBorder="1" applyAlignment="1">
      <alignment/>
    </xf>
    <xf numFmtId="176" fontId="0" fillId="0" borderId="24" xfId="0" applyNumberFormat="1" applyFont="1" applyBorder="1" applyAlignment="1">
      <alignment/>
    </xf>
    <xf numFmtId="0" fontId="0" fillId="0" borderId="0" xfId="0" applyFont="1" applyFill="1" applyBorder="1" applyAlignment="1">
      <alignment vertical="top"/>
    </xf>
    <xf numFmtId="0" fontId="6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>
      <alignment horizontal="left" vertical="center"/>
    </xf>
    <xf numFmtId="176" fontId="0" fillId="0" borderId="0" xfId="0" applyNumberFormat="1" applyFont="1" applyAlignment="1">
      <alignment horizontal="right" vertical="center" wrapText="1"/>
    </xf>
    <xf numFmtId="176" fontId="8" fillId="0" borderId="0" xfId="0" applyNumberFormat="1" applyFont="1" applyAlignment="1">
      <alignment horizontal="right" vertical="center" wrapText="1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8" fontId="0" fillId="0" borderId="17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78" fontId="0" fillId="0" borderId="17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left" vertical="center"/>
    </xf>
    <xf numFmtId="178" fontId="0" fillId="0" borderId="2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vertical="center"/>
    </xf>
    <xf numFmtId="179" fontId="0" fillId="0" borderId="16" xfId="0" applyNumberFormat="1" applyFont="1" applyBorder="1" applyAlignment="1">
      <alignment horizontal="right" vertical="center"/>
    </xf>
    <xf numFmtId="179" fontId="0" fillId="0" borderId="16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176" fontId="0" fillId="0" borderId="17" xfId="0" applyNumberFormat="1" applyFont="1" applyFill="1" applyBorder="1" applyAlignment="1">
      <alignment horizontal="right" vertical="center"/>
    </xf>
    <xf numFmtId="0" fontId="0" fillId="0" borderId="27" xfId="0" applyFont="1" applyBorder="1" applyAlignment="1">
      <alignment horizontal="center"/>
    </xf>
    <xf numFmtId="176" fontId="0" fillId="0" borderId="28" xfId="0" applyNumberFormat="1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179" fontId="0" fillId="0" borderId="17" xfId="0" applyNumberFormat="1" applyFont="1" applyBorder="1" applyAlignment="1">
      <alignment horizontal="right" vertical="center"/>
    </xf>
    <xf numFmtId="177" fontId="2" fillId="0" borderId="17" xfId="0" applyNumberFormat="1" applyFont="1" applyFill="1" applyBorder="1" applyAlignment="1" applyProtection="1">
      <alignment horizontal="right" vertical="center"/>
      <protection/>
    </xf>
    <xf numFmtId="179" fontId="0" fillId="0" borderId="17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3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12" fillId="0" borderId="17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left" vertical="center" indent="1"/>
    </xf>
    <xf numFmtId="179" fontId="0" fillId="0" borderId="17" xfId="0" applyNumberFormat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14" xfId="0" applyFont="1" applyFill="1" applyBorder="1" applyAlignment="1">
      <alignment horizontal="left" vertical="center" indent="1"/>
    </xf>
    <xf numFmtId="0" fontId="0" fillId="0" borderId="36" xfId="0" applyFont="1" applyFill="1" applyBorder="1" applyAlignment="1">
      <alignment horizontal="left" vertical="center" indent="1"/>
    </xf>
    <xf numFmtId="0" fontId="12" fillId="0" borderId="37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horizontal="left" vertical="center"/>
    </xf>
    <xf numFmtId="0" fontId="12" fillId="0" borderId="28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horizontal="left" vertical="center" indent="1"/>
    </xf>
    <xf numFmtId="0" fontId="0" fillId="0" borderId="17" xfId="0" applyFont="1" applyFill="1" applyBorder="1" applyAlignment="1">
      <alignment horizontal="left" vertical="center" indent="1"/>
    </xf>
    <xf numFmtId="0" fontId="0" fillId="0" borderId="38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179" fontId="0" fillId="0" borderId="0" xfId="0" applyNumberFormat="1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176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176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7" xfId="0" applyNumberFormat="1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176" fontId="0" fillId="0" borderId="39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176" fontId="0" fillId="0" borderId="23" xfId="0" applyNumberFormat="1" applyFont="1" applyFill="1" applyBorder="1" applyAlignment="1" applyProtection="1">
      <alignment horizontal="right" vertical="center"/>
      <protection locked="0"/>
    </xf>
    <xf numFmtId="180" fontId="0" fillId="0" borderId="24" xfId="0" applyNumberFormat="1" applyFont="1" applyFill="1" applyBorder="1" applyAlignment="1" applyProtection="1">
      <alignment horizontal="right" vertical="center" wrapText="1"/>
      <protection locked="0"/>
    </xf>
    <xf numFmtId="18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4" xfId="0" applyNumberFormat="1" applyFont="1" applyBorder="1" applyAlignment="1">
      <alignment horizontal="left" vertical="center"/>
    </xf>
    <xf numFmtId="1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20" xfId="0" applyNumberFormat="1" applyFont="1" applyFill="1" applyBorder="1" applyAlignment="1" applyProtection="1">
      <alignment horizontal="right" vertical="center"/>
      <protection locked="0"/>
    </xf>
    <xf numFmtId="176" fontId="0" fillId="0" borderId="20" xfId="0" applyNumberFormat="1" applyFont="1" applyFill="1" applyBorder="1" applyAlignment="1" applyProtection="1">
      <alignment vertical="center" wrapText="1"/>
      <protection locked="0"/>
    </xf>
    <xf numFmtId="0" fontId="0" fillId="0" borderId="28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13" fillId="0" borderId="0" xfId="0" applyFont="1" applyAlignment="1" applyProtection="1">
      <alignment horizontal="centerContinuous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right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Continuous" vertical="center"/>
      <protection locked="0"/>
    </xf>
    <xf numFmtId="0" fontId="0" fillId="0" borderId="12" xfId="0" applyNumberFormat="1" applyFont="1" applyFill="1" applyBorder="1" applyAlignment="1" applyProtection="1">
      <alignment horizontal="centerContinuous" vertical="center"/>
      <protection locked="0"/>
    </xf>
    <xf numFmtId="0" fontId="0" fillId="0" borderId="35" xfId="0" applyNumberFormat="1" applyFont="1" applyFill="1" applyBorder="1" applyAlignment="1" applyProtection="1">
      <alignment horizontal="centerContinuous" vertical="center"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vertical="center" wrapText="1"/>
      <protection locked="0"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Border="1" applyAlignment="1">
      <alignment horizontal="left" vertical="center"/>
    </xf>
    <xf numFmtId="4" fontId="0" fillId="0" borderId="20" xfId="0" applyNumberFormat="1" applyFont="1" applyFill="1" applyBorder="1" applyAlignment="1" applyProtection="1">
      <alignment horizontal="right" vertical="center"/>
      <protection locked="0"/>
    </xf>
    <xf numFmtId="181" fontId="2" fillId="0" borderId="0" xfId="0" applyNumberFormat="1" applyFont="1" applyFill="1" applyAlignment="1" applyProtection="1">
      <alignment/>
      <protection locked="0"/>
    </xf>
    <xf numFmtId="0" fontId="0" fillId="0" borderId="14" xfId="0" applyFont="1" applyBorder="1" applyAlignment="1" applyProtection="1">
      <alignment vertical="center"/>
      <protection locked="0"/>
    </xf>
    <xf numFmtId="4" fontId="0" fillId="0" borderId="17" xfId="0" applyNumberFormat="1" applyFont="1" applyBorder="1" applyAlignment="1" applyProtection="1">
      <alignment horizontal="right" vertical="center"/>
      <protection locked="0"/>
    </xf>
    <xf numFmtId="0" fontId="0" fillId="0" borderId="14" xfId="0" applyFont="1" applyBorder="1" applyAlignment="1" applyProtection="1">
      <alignment vertical="center" wrapText="1"/>
      <protection locked="0"/>
    </xf>
    <xf numFmtId="179" fontId="2" fillId="0" borderId="0" xfId="0" applyNumberFormat="1" applyFont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 wrapTex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horizontal="righ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177" fontId="0" fillId="0" borderId="20" xfId="0" applyNumberFormat="1" applyFont="1" applyFill="1" applyBorder="1" applyAlignment="1" applyProtection="1">
      <alignment horizontal="right" vertical="center"/>
      <protection locked="0"/>
    </xf>
    <xf numFmtId="0" fontId="0" fillId="24" borderId="21" xfId="0" applyFont="1" applyFill="1" applyBorder="1" applyAlignment="1" applyProtection="1">
      <alignment horizontal="center" vertical="center" wrapText="1"/>
      <protection locked="0"/>
    </xf>
    <xf numFmtId="4" fontId="0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center" vertical="center"/>
      <protection locked="0"/>
    </xf>
    <xf numFmtId="4" fontId="0" fillId="0" borderId="24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181" fontId="2" fillId="16" borderId="0" xfId="0" applyNumberFormat="1" applyFont="1" applyFill="1" applyAlignment="1" applyProtection="1">
      <alignment/>
      <protection locked="0"/>
    </xf>
    <xf numFmtId="4" fontId="2" fillId="16" borderId="0" xfId="0" applyNumberFormat="1" applyFont="1" applyFill="1" applyAlignment="1" applyProtection="1">
      <alignment/>
      <protection locked="0"/>
    </xf>
    <xf numFmtId="4" fontId="2" fillId="0" borderId="0" xfId="0" applyNumberFormat="1" applyFont="1" applyFill="1" applyAlignment="1" applyProtection="1">
      <alignment/>
      <protection locked="0"/>
    </xf>
    <xf numFmtId="182" fontId="2" fillId="16" borderId="0" xfId="0" applyNumberFormat="1" applyFont="1" applyFill="1" applyAlignment="1" applyProtection="1">
      <alignment/>
      <protection locked="0"/>
    </xf>
    <xf numFmtId="0" fontId="0" fillId="0" borderId="17" xfId="0" applyFont="1" applyBorder="1" applyAlignment="1" applyProtection="1">
      <alignment vertical="center"/>
      <protection locked="0"/>
    </xf>
    <xf numFmtId="177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42"/>
  <sheetViews>
    <sheetView workbookViewId="0" topLeftCell="A28">
      <selection activeCell="E10" sqref="E10"/>
    </sheetView>
  </sheetViews>
  <sheetFormatPr defaultColWidth="6.875" defaultRowHeight="19.5" customHeight="1"/>
  <cols>
    <col min="1" max="1" width="28.875" style="120" customWidth="1"/>
    <col min="2" max="2" width="18.75390625" style="121" customWidth="1"/>
    <col min="3" max="3" width="31.75390625" style="36" customWidth="1"/>
    <col min="4" max="4" width="18.50390625" style="1" customWidth="1"/>
    <col min="5" max="5" width="18.125" style="120" customWidth="1"/>
    <col min="6" max="6" width="15.25390625" style="120" customWidth="1"/>
    <col min="7" max="9" width="6.875" style="120" customWidth="1"/>
    <col min="10" max="30" width="6.875" style="120" hidden="1" customWidth="1"/>
    <col min="31" max="252" width="6.875" style="120" customWidth="1"/>
    <col min="253" max="16384" width="6.875" style="36" customWidth="1"/>
  </cols>
  <sheetData>
    <row r="1" spans="2:4" ht="19.5" customHeight="1">
      <c r="B1" s="122"/>
      <c r="C1" s="123"/>
      <c r="D1" s="5" t="s">
        <v>0</v>
      </c>
    </row>
    <row r="2" spans="1:252" s="2" customFormat="1" ht="24" customHeight="1">
      <c r="A2" s="6" t="s">
        <v>1</v>
      </c>
      <c r="B2" s="124"/>
      <c r="C2" s="125"/>
      <c r="D2" s="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26"/>
      <c r="HX2" s="126"/>
      <c r="HY2" s="126"/>
      <c r="HZ2" s="126"/>
      <c r="IA2" s="126"/>
      <c r="IB2" s="126"/>
      <c r="IC2" s="126"/>
      <c r="ID2" s="126"/>
      <c r="IE2" s="126"/>
      <c r="IF2" s="126"/>
      <c r="IG2" s="126"/>
      <c r="IH2" s="126"/>
      <c r="II2" s="126"/>
      <c r="IJ2" s="126"/>
      <c r="IK2" s="126"/>
      <c r="IL2" s="126"/>
      <c r="IM2" s="126"/>
      <c r="IN2" s="126"/>
      <c r="IO2" s="126"/>
      <c r="IP2" s="126"/>
      <c r="IQ2" s="126"/>
      <c r="IR2" s="126"/>
    </row>
    <row r="3" spans="1:11" ht="15" customHeight="1">
      <c r="A3" s="127" t="s">
        <v>2</v>
      </c>
      <c r="B3" s="127"/>
      <c r="C3" s="123"/>
      <c r="D3" s="128" t="s">
        <v>3</v>
      </c>
      <c r="G3" s="112"/>
      <c r="H3" s="112"/>
      <c r="I3" s="112"/>
      <c r="J3" s="112"/>
      <c r="K3" s="112"/>
    </row>
    <row r="4" spans="1:19" ht="24" customHeight="1">
      <c r="A4" s="129" t="s">
        <v>4</v>
      </c>
      <c r="B4" s="130"/>
      <c r="C4" s="130" t="s">
        <v>5</v>
      </c>
      <c r="D4" s="131"/>
      <c r="G4" s="112"/>
      <c r="H4" s="112"/>
      <c r="I4" s="112"/>
      <c r="J4" s="112"/>
      <c r="K4" s="112"/>
      <c r="L4" s="112"/>
      <c r="P4" s="112"/>
      <c r="Q4" s="112"/>
      <c r="R4" s="112"/>
      <c r="S4" s="112"/>
    </row>
    <row r="5" spans="1:29" ht="24" customHeight="1">
      <c r="A5" s="97" t="s">
        <v>6</v>
      </c>
      <c r="B5" s="98" t="s">
        <v>7</v>
      </c>
      <c r="C5" s="98" t="s">
        <v>6</v>
      </c>
      <c r="D5" s="132" t="s">
        <v>7</v>
      </c>
      <c r="E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S5" s="112"/>
      <c r="T5" s="112"/>
      <c r="AC5" s="112"/>
    </row>
    <row r="6" spans="1:23" ht="24" customHeight="1">
      <c r="A6" s="133" t="s">
        <v>8</v>
      </c>
      <c r="B6" s="134">
        <f>B7+B8</f>
        <v>44857.499832</v>
      </c>
      <c r="C6" s="135" t="s">
        <v>9</v>
      </c>
      <c r="D6" s="136">
        <f>D7+D10+D15+D17+D20+D22+D24+D26</f>
        <v>51343.018852</v>
      </c>
      <c r="E6" s="112"/>
      <c r="F6" s="137"/>
      <c r="I6" s="112"/>
      <c r="J6" s="155" t="s">
        <v>10</v>
      </c>
      <c r="K6" s="156" t="s">
        <v>11</v>
      </c>
      <c r="L6" s="156" t="s">
        <v>12</v>
      </c>
      <c r="M6" s="156" t="s">
        <v>13</v>
      </c>
      <c r="N6" s="155" t="s">
        <v>14</v>
      </c>
      <c r="O6" s="155" t="s">
        <v>15</v>
      </c>
      <c r="P6" s="156" t="s">
        <v>16</v>
      </c>
      <c r="Q6" s="155" t="s">
        <v>17</v>
      </c>
      <c r="R6" s="156" t="s">
        <v>18</v>
      </c>
      <c r="S6" s="158" t="s">
        <v>19</v>
      </c>
      <c r="T6" s="155" t="s">
        <v>18</v>
      </c>
      <c r="U6" s="155" t="s">
        <v>18</v>
      </c>
      <c r="V6" s="155" t="s">
        <v>20</v>
      </c>
      <c r="W6" s="155" t="s">
        <v>21</v>
      </c>
    </row>
    <row r="7" spans="1:27" ht="24" customHeight="1">
      <c r="A7" s="138" t="s">
        <v>22</v>
      </c>
      <c r="B7" s="134">
        <v>44857.499832</v>
      </c>
      <c r="C7" s="135" t="s">
        <v>23</v>
      </c>
      <c r="D7" s="136">
        <f>D9+D8</f>
        <v>3918.978048</v>
      </c>
      <c r="G7" s="112"/>
      <c r="H7" s="112"/>
      <c r="J7" s="157"/>
      <c r="K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AA7" s="112"/>
    </row>
    <row r="8" spans="1:28" ht="24" customHeight="1">
      <c r="A8" s="133" t="s">
        <v>24</v>
      </c>
      <c r="B8" s="139">
        <v>0</v>
      </c>
      <c r="C8" s="135" t="s">
        <v>25</v>
      </c>
      <c r="D8" s="136">
        <v>3458.978048</v>
      </c>
      <c r="I8" s="112"/>
      <c r="J8" s="112"/>
      <c r="K8" s="112"/>
      <c r="N8" s="112"/>
      <c r="Q8" s="112"/>
      <c r="R8" s="112"/>
      <c r="S8" s="112"/>
      <c r="T8" s="112"/>
      <c r="W8" s="112"/>
      <c r="X8" s="112"/>
      <c r="AB8" s="112"/>
    </row>
    <row r="9" spans="1:28" ht="24" customHeight="1">
      <c r="A9" s="140" t="s">
        <v>26</v>
      </c>
      <c r="B9" s="134">
        <v>8380</v>
      </c>
      <c r="C9" s="135" t="s">
        <v>27</v>
      </c>
      <c r="D9" s="136">
        <v>460</v>
      </c>
      <c r="I9" s="112"/>
      <c r="J9" s="112"/>
      <c r="K9" s="112"/>
      <c r="N9" s="112"/>
      <c r="Q9" s="112"/>
      <c r="R9" s="112"/>
      <c r="S9" s="112"/>
      <c r="T9" s="112"/>
      <c r="W9" s="112"/>
      <c r="X9" s="112"/>
      <c r="AB9" s="112"/>
    </row>
    <row r="10" spans="1:28" ht="24" customHeight="1">
      <c r="A10" s="140" t="s">
        <v>28</v>
      </c>
      <c r="B10" s="139">
        <v>0</v>
      </c>
      <c r="C10" s="135" t="s">
        <v>29</v>
      </c>
      <c r="D10" s="136">
        <f>SUM(D11:D14)</f>
        <v>28648.066108</v>
      </c>
      <c r="F10" s="141"/>
      <c r="I10" s="112"/>
      <c r="J10" s="112"/>
      <c r="K10" s="112"/>
      <c r="N10" s="112"/>
      <c r="Q10" s="112"/>
      <c r="R10" s="112"/>
      <c r="S10" s="112"/>
      <c r="T10" s="112"/>
      <c r="W10" s="112"/>
      <c r="X10" s="112"/>
      <c r="AB10" s="112"/>
    </row>
    <row r="11" spans="1:28" ht="24" customHeight="1">
      <c r="A11" s="140" t="s">
        <v>30</v>
      </c>
      <c r="B11" s="139">
        <v>0</v>
      </c>
      <c r="C11" s="135" t="s">
        <v>31</v>
      </c>
      <c r="D11" s="136">
        <v>9623.086148</v>
      </c>
      <c r="I11" s="112"/>
      <c r="J11" s="112"/>
      <c r="K11" s="112"/>
      <c r="N11" s="112"/>
      <c r="Q11" s="112"/>
      <c r="R11" s="112"/>
      <c r="S11" s="112"/>
      <c r="T11" s="112"/>
      <c r="W11" s="112"/>
      <c r="X11" s="112"/>
      <c r="AB11" s="112"/>
    </row>
    <row r="12" spans="1:28" ht="24" customHeight="1">
      <c r="A12" s="140" t="s">
        <v>32</v>
      </c>
      <c r="B12" s="139">
        <v>0</v>
      </c>
      <c r="C12" s="142" t="s">
        <v>33</v>
      </c>
      <c r="D12" s="136">
        <v>799.23912</v>
      </c>
      <c r="F12" s="141"/>
      <c r="I12" s="112"/>
      <c r="J12" s="112"/>
      <c r="K12" s="112"/>
      <c r="N12" s="112"/>
      <c r="Q12" s="112"/>
      <c r="R12" s="112"/>
      <c r="S12" s="112"/>
      <c r="T12" s="112"/>
      <c r="W12" s="112"/>
      <c r="X12" s="112"/>
      <c r="AB12" s="112"/>
    </row>
    <row r="13" spans="1:28" ht="24" customHeight="1">
      <c r="A13" s="140"/>
      <c r="B13" s="139"/>
      <c r="C13" s="159" t="s">
        <v>34</v>
      </c>
      <c r="D13" s="136">
        <v>2111.79084</v>
      </c>
      <c r="E13" s="160"/>
      <c r="F13" s="141"/>
      <c r="I13" s="112"/>
      <c r="J13" s="112"/>
      <c r="K13" s="112"/>
      <c r="N13" s="112"/>
      <c r="Q13" s="112"/>
      <c r="R13" s="112"/>
      <c r="S13" s="112"/>
      <c r="T13" s="112"/>
      <c r="W13" s="112"/>
      <c r="X13" s="112"/>
      <c r="AB13" s="112"/>
    </row>
    <row r="14" spans="1:28" ht="24" customHeight="1">
      <c r="A14" s="161"/>
      <c r="B14" s="139"/>
      <c r="C14" s="135" t="s">
        <v>35</v>
      </c>
      <c r="D14" s="136">
        <v>16113.95</v>
      </c>
      <c r="I14" s="112"/>
      <c r="J14" s="112"/>
      <c r="K14" s="112"/>
      <c r="N14" s="112"/>
      <c r="Q14" s="112"/>
      <c r="R14" s="112"/>
      <c r="S14" s="112"/>
      <c r="T14" s="112"/>
      <c r="W14" s="112"/>
      <c r="X14" s="112"/>
      <c r="AB14" s="112"/>
    </row>
    <row r="15" spans="1:27" ht="24" customHeight="1">
      <c r="A15" s="161"/>
      <c r="B15" s="139"/>
      <c r="C15" s="135" t="s">
        <v>36</v>
      </c>
      <c r="D15" s="136">
        <f>D16</f>
        <v>7750.110376</v>
      </c>
      <c r="N15" s="112"/>
      <c r="O15" s="112"/>
      <c r="P15" s="112"/>
      <c r="Q15" s="112"/>
      <c r="R15" s="112"/>
      <c r="S15" s="112"/>
      <c r="AA15" s="112"/>
    </row>
    <row r="16" spans="1:16" ht="24" customHeight="1">
      <c r="A16" s="161"/>
      <c r="B16" s="145"/>
      <c r="C16" s="135" t="s">
        <v>37</v>
      </c>
      <c r="D16" s="136">
        <v>7750.110376</v>
      </c>
      <c r="F16" s="112"/>
      <c r="H16" s="112"/>
      <c r="M16" s="112"/>
      <c r="N16" s="112"/>
      <c r="O16" s="112"/>
      <c r="P16" s="112"/>
    </row>
    <row r="17" spans="1:8" ht="24" customHeight="1">
      <c r="A17" s="161"/>
      <c r="B17" s="145"/>
      <c r="C17" s="135" t="s">
        <v>38</v>
      </c>
      <c r="D17" s="136">
        <f>D18+D19</f>
        <v>764.86432</v>
      </c>
      <c r="F17" s="112"/>
      <c r="H17" s="112"/>
    </row>
    <row r="18" spans="1:20" ht="24" customHeight="1">
      <c r="A18" s="161"/>
      <c r="B18" s="145"/>
      <c r="C18" s="135" t="s">
        <v>39</v>
      </c>
      <c r="D18" s="149">
        <v>564.86432</v>
      </c>
      <c r="F18" s="112"/>
      <c r="H18" s="112"/>
      <c r="T18" s="112"/>
    </row>
    <row r="19" spans="1:20" ht="24" customHeight="1">
      <c r="A19" s="161"/>
      <c r="B19" s="145"/>
      <c r="C19" s="135" t="s">
        <v>40</v>
      </c>
      <c r="D19" s="149">
        <v>200</v>
      </c>
      <c r="F19" s="112"/>
      <c r="H19" s="112"/>
      <c r="T19" s="112"/>
    </row>
    <row r="20" spans="1:20" ht="24" customHeight="1">
      <c r="A20" s="161"/>
      <c r="B20" s="145"/>
      <c r="C20" s="146" t="s">
        <v>41</v>
      </c>
      <c r="D20" s="136">
        <f>D21</f>
        <v>90</v>
      </c>
      <c r="F20" s="112"/>
      <c r="H20" s="112"/>
      <c r="T20" s="112"/>
    </row>
    <row r="21" spans="1:20" ht="24" customHeight="1">
      <c r="A21" s="161"/>
      <c r="B21" s="145"/>
      <c r="C21" s="146" t="s">
        <v>42</v>
      </c>
      <c r="D21" s="149">
        <v>90</v>
      </c>
      <c r="F21" s="112"/>
      <c r="H21" s="112"/>
      <c r="T21" s="112"/>
    </row>
    <row r="22" spans="1:20" ht="24" customHeight="1">
      <c r="A22" s="161"/>
      <c r="B22" s="145"/>
      <c r="C22" s="146" t="s">
        <v>43</v>
      </c>
      <c r="D22" s="136">
        <f>D23</f>
        <v>1180</v>
      </c>
      <c r="F22" s="112"/>
      <c r="H22" s="112"/>
      <c r="T22" s="112"/>
    </row>
    <row r="23" spans="1:20" ht="24" customHeight="1">
      <c r="A23" s="161"/>
      <c r="B23" s="145"/>
      <c r="C23" s="146" t="s">
        <v>44</v>
      </c>
      <c r="D23" s="69">
        <v>1180</v>
      </c>
      <c r="F23" s="112"/>
      <c r="H23" s="112"/>
      <c r="T23" s="112"/>
    </row>
    <row r="24" spans="1:20" ht="24" customHeight="1">
      <c r="A24" s="161"/>
      <c r="B24" s="145"/>
      <c r="C24" s="146" t="s">
        <v>45</v>
      </c>
      <c r="D24" s="136">
        <f>D25</f>
        <v>6901</v>
      </c>
      <c r="F24" s="112"/>
      <c r="H24" s="112"/>
      <c r="T24" s="112"/>
    </row>
    <row r="25" spans="1:20" ht="24" customHeight="1">
      <c r="A25" s="161"/>
      <c r="B25" s="145"/>
      <c r="C25" s="146" t="s">
        <v>46</v>
      </c>
      <c r="D25" s="149">
        <v>6901</v>
      </c>
      <c r="F25" s="112"/>
      <c r="H25" s="112"/>
      <c r="T25" s="112"/>
    </row>
    <row r="26" spans="1:20" ht="24" customHeight="1">
      <c r="A26" s="148"/>
      <c r="B26" s="145"/>
      <c r="C26" s="146" t="s">
        <v>47</v>
      </c>
      <c r="D26" s="136">
        <f>D27</f>
        <v>2090</v>
      </c>
      <c r="F26" s="112"/>
      <c r="H26" s="112"/>
      <c r="T26" s="112"/>
    </row>
    <row r="27" spans="1:20" ht="24" customHeight="1">
      <c r="A27" s="148"/>
      <c r="B27" s="145"/>
      <c r="C27" s="105" t="s">
        <v>48</v>
      </c>
      <c r="D27" s="149">
        <v>2090</v>
      </c>
      <c r="F27" s="112"/>
      <c r="H27" s="112"/>
      <c r="T27" s="112"/>
    </row>
    <row r="28" spans="1:20" ht="24" customHeight="1">
      <c r="A28" s="148"/>
      <c r="B28" s="145"/>
      <c r="C28" s="105" t="s">
        <v>49</v>
      </c>
      <c r="D28" s="149">
        <f>D29</f>
        <v>1894.48098</v>
      </c>
      <c r="F28" s="112"/>
      <c r="H28" s="112"/>
      <c r="T28" s="112"/>
    </row>
    <row r="29" spans="1:20" ht="24" customHeight="1">
      <c r="A29" s="148"/>
      <c r="B29" s="145"/>
      <c r="C29" s="105" t="s">
        <v>50</v>
      </c>
      <c r="D29" s="149">
        <f>D30+D31</f>
        <v>1894.48098</v>
      </c>
      <c r="F29" s="112"/>
      <c r="H29" s="112"/>
      <c r="T29" s="112"/>
    </row>
    <row r="30" spans="1:20" ht="30.75" customHeight="1">
      <c r="A30" s="148"/>
      <c r="B30" s="145"/>
      <c r="C30" s="105" t="s">
        <v>51</v>
      </c>
      <c r="D30" s="149">
        <v>1353.2007</v>
      </c>
      <c r="F30" s="112"/>
      <c r="H30" s="112"/>
      <c r="T30" s="112"/>
    </row>
    <row r="31" spans="1:20" ht="31.5" customHeight="1">
      <c r="A31" s="148"/>
      <c r="B31" s="145"/>
      <c r="C31" s="105" t="s">
        <v>52</v>
      </c>
      <c r="D31" s="149">
        <v>541.28028</v>
      </c>
      <c r="F31" s="112"/>
      <c r="H31" s="112"/>
      <c r="T31" s="112"/>
    </row>
    <row r="32" spans="1:20" ht="24" customHeight="1">
      <c r="A32" s="140" t="s">
        <v>53</v>
      </c>
      <c r="B32" s="139">
        <f>B6+B9+B10+B11+B12</f>
        <v>53237.499832</v>
      </c>
      <c r="C32" s="105" t="s">
        <v>54</v>
      </c>
      <c r="D32" s="136">
        <f>D6+D28</f>
        <v>53237.499832</v>
      </c>
      <c r="F32" s="112"/>
      <c r="H32" s="112"/>
      <c r="T32" s="112"/>
    </row>
    <row r="33" spans="1:20" ht="24" customHeight="1">
      <c r="A33" s="140" t="s">
        <v>55</v>
      </c>
      <c r="B33" s="145">
        <v>0</v>
      </c>
      <c r="C33" s="105" t="s">
        <v>56</v>
      </c>
      <c r="D33" s="136"/>
      <c r="F33" s="112"/>
      <c r="H33" s="112"/>
      <c r="T33" s="112"/>
    </row>
    <row r="34" spans="1:20" ht="24" customHeight="1">
      <c r="A34" s="140" t="s">
        <v>57</v>
      </c>
      <c r="B34" s="145">
        <v>0</v>
      </c>
      <c r="C34" s="105" t="s">
        <v>58</v>
      </c>
      <c r="D34" s="136"/>
      <c r="F34" s="112"/>
      <c r="H34" s="112"/>
      <c r="T34" s="112"/>
    </row>
    <row r="35" spans="1:20" ht="24" customHeight="1">
      <c r="A35" s="140" t="s">
        <v>59</v>
      </c>
      <c r="B35" s="145">
        <v>0</v>
      </c>
      <c r="C35" s="105"/>
      <c r="D35" s="136"/>
      <c r="F35" s="112"/>
      <c r="H35" s="112"/>
      <c r="T35" s="112"/>
    </row>
    <row r="36" spans="1:20" ht="24" customHeight="1">
      <c r="A36" s="140" t="s">
        <v>60</v>
      </c>
      <c r="B36" s="145">
        <v>0</v>
      </c>
      <c r="C36" s="105" t="s">
        <v>20</v>
      </c>
      <c r="D36" s="136"/>
      <c r="F36" s="112"/>
      <c r="H36" s="112"/>
      <c r="T36" s="112"/>
    </row>
    <row r="37" spans="1:20" ht="24" customHeight="1">
      <c r="A37" s="140" t="s">
        <v>61</v>
      </c>
      <c r="B37" s="145">
        <v>0</v>
      </c>
      <c r="C37" s="142"/>
      <c r="D37" s="162"/>
      <c r="F37" s="112"/>
      <c r="H37" s="112"/>
      <c r="T37" s="112"/>
    </row>
    <row r="38" spans="1:20" ht="24" customHeight="1">
      <c r="A38" s="140" t="s">
        <v>62</v>
      </c>
      <c r="B38" s="145">
        <v>0</v>
      </c>
      <c r="C38" s="105"/>
      <c r="D38" s="136"/>
      <c r="F38" s="112"/>
      <c r="H38" s="112"/>
      <c r="T38" s="112"/>
    </row>
    <row r="39" spans="1:20" ht="24" customHeight="1">
      <c r="A39" s="148" t="s">
        <v>63</v>
      </c>
      <c r="B39" s="145">
        <v>0</v>
      </c>
      <c r="C39" s="105"/>
      <c r="D39" s="136"/>
      <c r="F39" s="112"/>
      <c r="H39" s="112"/>
      <c r="T39" s="112"/>
    </row>
    <row r="40" spans="1:8" ht="24" customHeight="1">
      <c r="A40" s="150" t="s">
        <v>64</v>
      </c>
      <c r="B40" s="151">
        <f>B6+B9</f>
        <v>53237.499832</v>
      </c>
      <c r="C40" s="152" t="s">
        <v>65</v>
      </c>
      <c r="D40" s="153">
        <f>D32</f>
        <v>53237.499832</v>
      </c>
      <c r="F40" s="112"/>
      <c r="H40" s="112"/>
    </row>
    <row r="41" spans="1:6" ht="21.75" customHeight="1">
      <c r="A41" s="111" t="s">
        <v>66</v>
      </c>
      <c r="B41" s="111"/>
      <c r="C41" s="111"/>
      <c r="D41" s="111"/>
      <c r="E41" s="112"/>
      <c r="F41" s="112"/>
    </row>
    <row r="42" spans="1:4" ht="19.5" customHeight="1">
      <c r="A42" s="154"/>
      <c r="B42" s="154"/>
      <c r="C42" s="154"/>
      <c r="D42" s="154"/>
    </row>
  </sheetData>
  <sheetProtection/>
  <mergeCells count="3">
    <mergeCell ref="A3:B3"/>
    <mergeCell ref="A41:D41"/>
    <mergeCell ref="A42:D42"/>
  </mergeCells>
  <printOptions/>
  <pageMargins left="0.4" right="0.47" top="0.55" bottom="0.2" header="0.51" footer="0.24"/>
  <pageSetup fitToHeight="1" fitToWidth="1" horizontalDpi="1200" verticalDpi="12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workbookViewId="0" topLeftCell="A22">
      <selection activeCell="D6" sqref="D6"/>
    </sheetView>
  </sheetViews>
  <sheetFormatPr defaultColWidth="6.875" defaultRowHeight="19.5" customHeight="1"/>
  <cols>
    <col min="1" max="1" width="27.00390625" style="120" customWidth="1"/>
    <col min="2" max="2" width="12.00390625" style="121" customWidth="1"/>
    <col min="3" max="3" width="33.50390625" style="36" customWidth="1"/>
    <col min="4" max="4" width="18.50390625" style="1" customWidth="1"/>
    <col min="5" max="5" width="18.125" style="120" customWidth="1"/>
    <col min="6" max="6" width="15.25390625" style="120" customWidth="1"/>
    <col min="7" max="9" width="6.875" style="120" customWidth="1"/>
    <col min="10" max="30" width="6.875" style="120" hidden="1" customWidth="1"/>
    <col min="31" max="252" width="6.875" style="120" customWidth="1"/>
    <col min="253" max="16384" width="6.875" style="36" customWidth="1"/>
  </cols>
  <sheetData>
    <row r="1" spans="2:4" ht="19.5" customHeight="1">
      <c r="B1" s="122"/>
      <c r="C1" s="123"/>
      <c r="D1" s="5" t="s">
        <v>67</v>
      </c>
    </row>
    <row r="2" spans="1:252" s="2" customFormat="1" ht="24" customHeight="1">
      <c r="A2" s="6" t="s">
        <v>68</v>
      </c>
      <c r="B2" s="124"/>
      <c r="C2" s="125"/>
      <c r="D2" s="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26"/>
      <c r="HX2" s="126"/>
      <c r="HY2" s="126"/>
      <c r="HZ2" s="126"/>
      <c r="IA2" s="126"/>
      <c r="IB2" s="126"/>
      <c r="IC2" s="126"/>
      <c r="ID2" s="126"/>
      <c r="IE2" s="126"/>
      <c r="IF2" s="126"/>
      <c r="IG2" s="126"/>
      <c r="IH2" s="126"/>
      <c r="II2" s="126"/>
      <c r="IJ2" s="126"/>
      <c r="IK2" s="126"/>
      <c r="IL2" s="126"/>
      <c r="IM2" s="126"/>
      <c r="IN2" s="126"/>
      <c r="IO2" s="126"/>
      <c r="IP2" s="126"/>
      <c r="IQ2" s="126"/>
      <c r="IR2" s="126"/>
    </row>
    <row r="3" spans="1:11" ht="15" customHeight="1">
      <c r="A3" s="127" t="s">
        <v>2</v>
      </c>
      <c r="B3" s="127"/>
      <c r="C3" s="123"/>
      <c r="D3" s="128" t="s">
        <v>3</v>
      </c>
      <c r="G3" s="112"/>
      <c r="H3" s="112"/>
      <c r="I3" s="112"/>
      <c r="J3" s="112"/>
      <c r="K3" s="112"/>
    </row>
    <row r="4" spans="1:19" ht="24" customHeight="1">
      <c r="A4" s="129" t="s">
        <v>4</v>
      </c>
      <c r="B4" s="130"/>
      <c r="C4" s="130" t="s">
        <v>5</v>
      </c>
      <c r="D4" s="131"/>
      <c r="G4" s="112"/>
      <c r="H4" s="112"/>
      <c r="I4" s="112"/>
      <c r="J4" s="112"/>
      <c r="K4" s="112"/>
      <c r="L4" s="112"/>
      <c r="P4" s="112"/>
      <c r="Q4" s="112"/>
      <c r="R4" s="112"/>
      <c r="S4" s="112"/>
    </row>
    <row r="5" spans="1:29" ht="24" customHeight="1">
      <c r="A5" s="97" t="s">
        <v>6</v>
      </c>
      <c r="B5" s="98" t="s">
        <v>7</v>
      </c>
      <c r="C5" s="98" t="s">
        <v>6</v>
      </c>
      <c r="D5" s="132" t="s">
        <v>7</v>
      </c>
      <c r="E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S5" s="112"/>
      <c r="T5" s="112"/>
      <c r="AC5" s="112"/>
    </row>
    <row r="6" spans="1:23" ht="24" customHeight="1">
      <c r="A6" s="133" t="s">
        <v>8</v>
      </c>
      <c r="B6" s="134">
        <f>B7+B8</f>
        <v>44857.499832</v>
      </c>
      <c r="C6" s="135" t="s">
        <v>9</v>
      </c>
      <c r="D6" s="136">
        <f>D7+D10+D15+D17+D20+D22+D24+D26</f>
        <v>42963.018852</v>
      </c>
      <c r="E6" s="112"/>
      <c r="F6" s="137"/>
      <c r="I6" s="112"/>
      <c r="J6" s="155" t="s">
        <v>10</v>
      </c>
      <c r="K6" s="156" t="s">
        <v>11</v>
      </c>
      <c r="L6" s="156" t="s">
        <v>12</v>
      </c>
      <c r="M6" s="156" t="s">
        <v>13</v>
      </c>
      <c r="N6" s="155" t="s">
        <v>14</v>
      </c>
      <c r="O6" s="155" t="s">
        <v>15</v>
      </c>
      <c r="P6" s="156" t="s">
        <v>16</v>
      </c>
      <c r="Q6" s="155" t="s">
        <v>17</v>
      </c>
      <c r="R6" s="156" t="s">
        <v>18</v>
      </c>
      <c r="S6" s="158" t="s">
        <v>19</v>
      </c>
      <c r="T6" s="155" t="s">
        <v>18</v>
      </c>
      <c r="U6" s="155" t="s">
        <v>18</v>
      </c>
      <c r="V6" s="155" t="s">
        <v>20</v>
      </c>
      <c r="W6" s="155" t="s">
        <v>21</v>
      </c>
    </row>
    <row r="7" spans="1:27" ht="24" customHeight="1">
      <c r="A7" s="138" t="s">
        <v>22</v>
      </c>
      <c r="B7" s="134">
        <v>44857.499832</v>
      </c>
      <c r="C7" s="135" t="s">
        <v>23</v>
      </c>
      <c r="D7" s="136">
        <f>D8+D9</f>
        <v>3828.978048</v>
      </c>
      <c r="G7" s="112"/>
      <c r="H7" s="112"/>
      <c r="J7" s="157"/>
      <c r="K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AA7" s="112"/>
    </row>
    <row r="8" spans="1:28" ht="24" customHeight="1">
      <c r="A8" s="133" t="s">
        <v>24</v>
      </c>
      <c r="B8" s="139">
        <v>0</v>
      </c>
      <c r="C8" s="135" t="s">
        <v>25</v>
      </c>
      <c r="D8" s="136">
        <v>3458.978048</v>
      </c>
      <c r="I8" s="112"/>
      <c r="J8" s="112"/>
      <c r="K8" s="112"/>
      <c r="N8" s="112"/>
      <c r="Q8" s="112"/>
      <c r="R8" s="112"/>
      <c r="S8" s="112"/>
      <c r="T8" s="112"/>
      <c r="W8" s="112"/>
      <c r="X8" s="112"/>
      <c r="AB8" s="112"/>
    </row>
    <row r="9" spans="1:28" ht="24" customHeight="1">
      <c r="A9" s="140"/>
      <c r="B9" s="139"/>
      <c r="C9" s="135" t="s">
        <v>27</v>
      </c>
      <c r="D9" s="136">
        <v>370</v>
      </c>
      <c r="I9" s="112"/>
      <c r="J9" s="112"/>
      <c r="K9" s="112"/>
      <c r="N9" s="112"/>
      <c r="Q9" s="112"/>
      <c r="R9" s="112"/>
      <c r="S9" s="112"/>
      <c r="T9" s="112"/>
      <c r="W9" s="112"/>
      <c r="X9" s="112"/>
      <c r="AB9" s="112"/>
    </row>
    <row r="10" spans="1:28" ht="24" customHeight="1">
      <c r="A10" s="140"/>
      <c r="B10" s="139"/>
      <c r="C10" s="135" t="s">
        <v>29</v>
      </c>
      <c r="D10" s="136">
        <f>SUM(D11:D14)</f>
        <v>21378.066108</v>
      </c>
      <c r="F10" s="141"/>
      <c r="I10" s="112"/>
      <c r="J10" s="112"/>
      <c r="K10" s="112"/>
      <c r="N10" s="112"/>
      <c r="Q10" s="112"/>
      <c r="R10" s="112"/>
      <c r="S10" s="112"/>
      <c r="T10" s="112"/>
      <c r="W10" s="112"/>
      <c r="X10" s="112"/>
      <c r="AB10" s="112"/>
    </row>
    <row r="11" spans="1:28" ht="24" customHeight="1">
      <c r="A11" s="140"/>
      <c r="B11" s="139"/>
      <c r="C11" s="135" t="s">
        <v>31</v>
      </c>
      <c r="D11" s="136">
        <v>3483.086148</v>
      </c>
      <c r="I11" s="112"/>
      <c r="J11" s="112"/>
      <c r="K11" s="112"/>
      <c r="N11" s="112"/>
      <c r="Q11" s="112"/>
      <c r="R11" s="112"/>
      <c r="S11" s="112"/>
      <c r="T11" s="112"/>
      <c r="W11" s="112"/>
      <c r="X11" s="112"/>
      <c r="AB11" s="112"/>
    </row>
    <row r="12" spans="1:28" ht="24" customHeight="1">
      <c r="A12" s="140"/>
      <c r="B12" s="139"/>
      <c r="C12" s="142" t="s">
        <v>33</v>
      </c>
      <c r="D12" s="136">
        <v>799.23912</v>
      </c>
      <c r="I12" s="112"/>
      <c r="J12" s="112"/>
      <c r="K12" s="112"/>
      <c r="N12" s="112"/>
      <c r="Q12" s="112"/>
      <c r="R12" s="112"/>
      <c r="S12" s="112"/>
      <c r="T12" s="112"/>
      <c r="W12" s="112"/>
      <c r="X12" s="112"/>
      <c r="AB12" s="112"/>
    </row>
    <row r="13" spans="1:28" ht="24" customHeight="1">
      <c r="A13" s="140"/>
      <c r="B13" s="139"/>
      <c r="C13" s="135" t="s">
        <v>69</v>
      </c>
      <c r="D13" s="69">
        <v>2111.79084</v>
      </c>
      <c r="I13" s="112"/>
      <c r="J13" s="112"/>
      <c r="K13" s="112"/>
      <c r="N13" s="112"/>
      <c r="Q13" s="112"/>
      <c r="R13" s="112"/>
      <c r="S13" s="112"/>
      <c r="T13" s="112"/>
      <c r="W13" s="112"/>
      <c r="X13" s="112"/>
      <c r="AB13" s="112"/>
    </row>
    <row r="14" spans="1:28" ht="24" customHeight="1">
      <c r="A14" s="143"/>
      <c r="B14" s="139"/>
      <c r="C14" s="135" t="s">
        <v>35</v>
      </c>
      <c r="D14" s="136">
        <v>14983.95</v>
      </c>
      <c r="I14" s="112"/>
      <c r="J14" s="112"/>
      <c r="K14" s="112"/>
      <c r="N14" s="112"/>
      <c r="Q14" s="112"/>
      <c r="R14" s="112"/>
      <c r="S14" s="112"/>
      <c r="T14" s="112"/>
      <c r="W14" s="112"/>
      <c r="X14" s="112"/>
      <c r="AB14" s="112"/>
    </row>
    <row r="15" spans="1:28" ht="24" customHeight="1">
      <c r="A15" s="144"/>
      <c r="B15" s="139"/>
      <c r="C15" s="135" t="s">
        <v>36</v>
      </c>
      <c r="D15" s="136">
        <f>D16</f>
        <v>7550.110376</v>
      </c>
      <c r="I15" s="112"/>
      <c r="J15" s="112"/>
      <c r="K15" s="112"/>
      <c r="N15" s="112"/>
      <c r="Q15" s="112"/>
      <c r="R15" s="112"/>
      <c r="S15" s="112"/>
      <c r="T15" s="112"/>
      <c r="W15" s="112"/>
      <c r="X15" s="112"/>
      <c r="AB15" s="112"/>
    </row>
    <row r="16" spans="1:27" ht="24" customHeight="1">
      <c r="A16" s="144"/>
      <c r="B16" s="139"/>
      <c r="C16" s="135" t="s">
        <v>37</v>
      </c>
      <c r="D16" s="69">
        <v>7550.110376</v>
      </c>
      <c r="N16" s="112"/>
      <c r="O16" s="112"/>
      <c r="P16" s="112"/>
      <c r="Q16" s="112"/>
      <c r="R16" s="112"/>
      <c r="S16" s="112"/>
      <c r="AA16" s="112"/>
    </row>
    <row r="17" spans="1:16" ht="24" customHeight="1">
      <c r="A17" s="144"/>
      <c r="B17" s="145"/>
      <c r="C17" s="135" t="s">
        <v>38</v>
      </c>
      <c r="D17" s="136">
        <f>D18+D19</f>
        <v>544.86432</v>
      </c>
      <c r="F17" s="112"/>
      <c r="H17" s="112"/>
      <c r="M17" s="112"/>
      <c r="N17" s="112"/>
      <c r="O17" s="112"/>
      <c r="P17" s="112"/>
    </row>
    <row r="18" spans="1:8" ht="24" customHeight="1">
      <c r="A18" s="144"/>
      <c r="B18" s="145"/>
      <c r="C18" s="135" t="s">
        <v>39</v>
      </c>
      <c r="D18" s="136">
        <v>344.86432</v>
      </c>
      <c r="F18" s="112"/>
      <c r="H18" s="112"/>
    </row>
    <row r="19" spans="1:20" ht="24" customHeight="1">
      <c r="A19" s="144"/>
      <c r="B19" s="145"/>
      <c r="C19" s="135" t="s">
        <v>40</v>
      </c>
      <c r="D19" s="69">
        <v>200</v>
      </c>
      <c r="F19" s="112"/>
      <c r="H19" s="112"/>
      <c r="T19" s="112"/>
    </row>
    <row r="20" spans="1:20" ht="24" customHeight="1">
      <c r="A20" s="144"/>
      <c r="B20" s="145"/>
      <c r="C20" s="146" t="s">
        <v>41</v>
      </c>
      <c r="D20" s="136">
        <f>D21</f>
        <v>90</v>
      </c>
      <c r="F20" s="112"/>
      <c r="H20" s="112"/>
      <c r="T20" s="112"/>
    </row>
    <row r="21" spans="1:20" ht="24" customHeight="1">
      <c r="A21" s="144"/>
      <c r="B21" s="145"/>
      <c r="C21" s="146" t="s">
        <v>42</v>
      </c>
      <c r="D21" s="69">
        <v>90</v>
      </c>
      <c r="F21" s="112"/>
      <c r="H21" s="112"/>
      <c r="T21" s="112"/>
    </row>
    <row r="22" spans="1:20" ht="24" customHeight="1">
      <c r="A22" s="144"/>
      <c r="B22" s="145"/>
      <c r="C22" s="146" t="s">
        <v>43</v>
      </c>
      <c r="D22" s="136">
        <f>D23</f>
        <v>1080</v>
      </c>
      <c r="F22" s="112"/>
      <c r="H22" s="112"/>
      <c r="T22" s="112"/>
    </row>
    <row r="23" spans="1:20" ht="24" customHeight="1">
      <c r="A23" s="144"/>
      <c r="B23" s="145"/>
      <c r="C23" s="146" t="s">
        <v>44</v>
      </c>
      <c r="D23" s="69">
        <v>1080</v>
      </c>
      <c r="F23" s="112"/>
      <c r="H23" s="112"/>
      <c r="T23" s="112"/>
    </row>
    <row r="24" spans="1:20" ht="24" customHeight="1">
      <c r="A24" s="144"/>
      <c r="B24" s="145"/>
      <c r="C24" s="146" t="s">
        <v>45</v>
      </c>
      <c r="D24" s="136">
        <f aca="true" t="shared" si="0" ref="D24:D28">D25</f>
        <v>6901</v>
      </c>
      <c r="F24" s="112"/>
      <c r="H24" s="112"/>
      <c r="T24" s="112"/>
    </row>
    <row r="25" spans="1:20" ht="24" customHeight="1">
      <c r="A25" s="144"/>
      <c r="B25" s="145"/>
      <c r="C25" s="146" t="s">
        <v>46</v>
      </c>
      <c r="D25" s="69">
        <v>6901</v>
      </c>
      <c r="F25" s="112"/>
      <c r="H25" s="112"/>
      <c r="T25" s="112"/>
    </row>
    <row r="26" spans="1:20" ht="24" customHeight="1">
      <c r="A26" s="144"/>
      <c r="B26" s="145"/>
      <c r="C26" s="146" t="s">
        <v>47</v>
      </c>
      <c r="D26" s="136">
        <f t="shared" si="0"/>
        <v>1590</v>
      </c>
      <c r="F26" s="112"/>
      <c r="H26" s="112"/>
      <c r="T26" s="112"/>
    </row>
    <row r="27" spans="1:20" ht="24" customHeight="1">
      <c r="A27" s="147"/>
      <c r="B27" s="145"/>
      <c r="C27" s="105" t="s">
        <v>48</v>
      </c>
      <c r="D27" s="69">
        <v>1590</v>
      </c>
      <c r="F27" s="112"/>
      <c r="H27" s="112"/>
      <c r="T27" s="112"/>
    </row>
    <row r="28" spans="1:256" s="120" customFormat="1" ht="24" customHeight="1">
      <c r="A28" s="148"/>
      <c r="B28" s="145"/>
      <c r="C28" s="105" t="s">
        <v>49</v>
      </c>
      <c r="D28" s="149">
        <f t="shared" si="0"/>
        <v>1894.48098</v>
      </c>
      <c r="F28" s="112"/>
      <c r="H28" s="112"/>
      <c r="T28" s="112"/>
      <c r="IS28" s="36"/>
      <c r="IT28" s="36"/>
      <c r="IU28" s="36"/>
      <c r="IV28" s="36"/>
    </row>
    <row r="29" spans="1:256" s="120" customFormat="1" ht="24" customHeight="1">
      <c r="A29" s="148"/>
      <c r="B29" s="145"/>
      <c r="C29" s="105" t="s">
        <v>50</v>
      </c>
      <c r="D29" s="149">
        <f>D30+D31</f>
        <v>1894.48098</v>
      </c>
      <c r="F29" s="112"/>
      <c r="H29" s="112"/>
      <c r="T29" s="112"/>
      <c r="IS29" s="36"/>
      <c r="IT29" s="36"/>
      <c r="IU29" s="36"/>
      <c r="IV29" s="36"/>
    </row>
    <row r="30" spans="1:256" s="120" customFormat="1" ht="30.75" customHeight="1">
      <c r="A30" s="148"/>
      <c r="B30" s="145"/>
      <c r="C30" s="105" t="s">
        <v>51</v>
      </c>
      <c r="D30" s="149">
        <v>1353.2007</v>
      </c>
      <c r="F30" s="112"/>
      <c r="H30" s="112"/>
      <c r="T30" s="112"/>
      <c r="IS30" s="36"/>
      <c r="IT30" s="36"/>
      <c r="IU30" s="36"/>
      <c r="IV30" s="36"/>
    </row>
    <row r="31" spans="1:256" s="120" customFormat="1" ht="24" customHeight="1">
      <c r="A31" s="148"/>
      <c r="B31" s="145"/>
      <c r="C31" s="105" t="s">
        <v>52</v>
      </c>
      <c r="D31" s="149">
        <v>541.28028</v>
      </c>
      <c r="F31" s="112"/>
      <c r="H31" s="112"/>
      <c r="T31" s="112"/>
      <c r="IS31" s="36"/>
      <c r="IT31" s="36"/>
      <c r="IU31" s="36"/>
      <c r="IV31" s="36"/>
    </row>
    <row r="32" spans="1:20" ht="24" customHeight="1">
      <c r="A32" s="150" t="s">
        <v>64</v>
      </c>
      <c r="B32" s="151">
        <f>B6+B9</f>
        <v>44857.499832</v>
      </c>
      <c r="C32" s="152" t="s">
        <v>65</v>
      </c>
      <c r="D32" s="153">
        <f>D6+D28</f>
        <v>44857.499832</v>
      </c>
      <c r="F32" s="112"/>
      <c r="H32" s="112"/>
      <c r="T32" s="112"/>
    </row>
    <row r="33" spans="1:20" ht="24" customHeight="1">
      <c r="A33" s="111" t="s">
        <v>66</v>
      </c>
      <c r="B33" s="111"/>
      <c r="C33" s="111"/>
      <c r="D33" s="111"/>
      <c r="F33" s="112"/>
      <c r="H33" s="112"/>
      <c r="T33" s="112"/>
    </row>
    <row r="34" spans="1:20" ht="24" customHeight="1">
      <c r="A34" s="154"/>
      <c r="B34" s="154"/>
      <c r="C34" s="154"/>
      <c r="D34" s="154"/>
      <c r="F34" s="112"/>
      <c r="H34" s="112"/>
      <c r="T34" s="112"/>
    </row>
    <row r="35" spans="6:20" ht="24" customHeight="1">
      <c r="F35" s="112"/>
      <c r="H35" s="112"/>
      <c r="T35" s="112"/>
    </row>
    <row r="36" spans="6:20" ht="24" customHeight="1">
      <c r="F36" s="112"/>
      <c r="H36" s="112"/>
      <c r="T36" s="112"/>
    </row>
    <row r="37" spans="6:20" ht="24" customHeight="1">
      <c r="F37" s="112"/>
      <c r="H37" s="112"/>
      <c r="T37" s="112"/>
    </row>
    <row r="38" spans="6:20" ht="24" customHeight="1">
      <c r="F38" s="112"/>
      <c r="H38" s="112"/>
      <c r="T38" s="112"/>
    </row>
    <row r="39" spans="6:20" ht="24" customHeight="1">
      <c r="F39" s="112"/>
      <c r="H39" s="112"/>
      <c r="T39" s="112"/>
    </row>
    <row r="40" spans="6:20" ht="24" customHeight="1">
      <c r="F40" s="112"/>
      <c r="H40" s="112"/>
      <c r="T40" s="112"/>
    </row>
    <row r="41" spans="6:20" ht="24" customHeight="1">
      <c r="F41" s="112"/>
      <c r="H41" s="112"/>
      <c r="T41" s="112"/>
    </row>
    <row r="42" spans="6:8" ht="24" customHeight="1">
      <c r="F42" s="112"/>
      <c r="H42" s="112"/>
    </row>
    <row r="43" spans="5:6" ht="21.75" customHeight="1">
      <c r="E43" s="112"/>
      <c r="F43" s="112"/>
    </row>
  </sheetData>
  <sheetProtection/>
  <mergeCells count="3">
    <mergeCell ref="A3:B3"/>
    <mergeCell ref="A33:D33"/>
    <mergeCell ref="A34:D34"/>
  </mergeCells>
  <printOptions/>
  <pageMargins left="0.4" right="0.47" top="0.55" bottom="0.2" header="0.51" footer="0.24"/>
  <pageSetup fitToHeight="1" fitToWidth="1" horizontalDpi="1200" verticalDpi="12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6"/>
  <sheetViews>
    <sheetView workbookViewId="0" topLeftCell="A1">
      <pane xSplit="2" ySplit="5" topLeftCell="C27" activePane="bottomRight" state="frozen"/>
      <selection pane="bottomRight" activeCell="D8" sqref="D8"/>
    </sheetView>
  </sheetViews>
  <sheetFormatPr defaultColWidth="6.875" defaultRowHeight="19.5" customHeight="1"/>
  <cols>
    <col min="1" max="1" width="12.50390625" style="12" customWidth="1"/>
    <col min="2" max="2" width="33.125" style="12" customWidth="1"/>
    <col min="3" max="3" width="15.125" style="10" customWidth="1"/>
    <col min="4" max="4" width="11.625" style="10" customWidth="1"/>
    <col min="5" max="5" width="13.25390625" style="10" customWidth="1"/>
    <col min="6" max="6" width="11.50390625" style="10" customWidth="1"/>
    <col min="7" max="247" width="14.625" style="12" customWidth="1"/>
    <col min="248" max="16384" width="6.875" style="1" customWidth="1"/>
  </cols>
  <sheetData>
    <row r="1" spans="1:256" ht="19.5" customHeight="1">
      <c r="A1" s="3"/>
      <c r="B1" s="3"/>
      <c r="C1" s="4"/>
      <c r="D1" s="4"/>
      <c r="E1" s="4"/>
      <c r="F1" s="5" t="s">
        <v>70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6"/>
      <c r="IO1" s="36"/>
      <c r="IP1" s="36"/>
      <c r="IQ1" s="36"/>
      <c r="IR1" s="36"/>
      <c r="IS1" s="36"/>
      <c r="IT1" s="36"/>
      <c r="IU1" s="36"/>
      <c r="IV1" s="36"/>
    </row>
    <row r="2" spans="1:247" s="2" customFormat="1" ht="24" customHeight="1">
      <c r="A2" s="6" t="s">
        <v>71</v>
      </c>
      <c r="B2" s="6"/>
      <c r="C2" s="7"/>
      <c r="D2" s="7"/>
      <c r="E2" s="7"/>
      <c r="F2" s="7"/>
      <c r="G2" s="8"/>
      <c r="H2" s="8"/>
      <c r="I2" s="8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</row>
    <row r="3" spans="1:6" ht="19.5" customHeight="1">
      <c r="A3" s="75" t="s">
        <v>72</v>
      </c>
      <c r="B3" s="75"/>
      <c r="F3" s="11" t="s">
        <v>3</v>
      </c>
    </row>
    <row r="4" spans="1:6" ht="22.5" customHeight="1">
      <c r="A4" s="93" t="s">
        <v>73</v>
      </c>
      <c r="B4" s="94" t="s">
        <v>74</v>
      </c>
      <c r="C4" s="95" t="s">
        <v>75</v>
      </c>
      <c r="D4" s="95" t="s">
        <v>76</v>
      </c>
      <c r="E4" s="95" t="s">
        <v>77</v>
      </c>
      <c r="F4" s="96" t="s">
        <v>78</v>
      </c>
    </row>
    <row r="5" spans="1:6" s="92" customFormat="1" ht="22.5" customHeight="1">
      <c r="A5" s="97"/>
      <c r="B5" s="98"/>
      <c r="C5" s="99"/>
      <c r="D5" s="99"/>
      <c r="E5" s="99"/>
      <c r="F5" s="100"/>
    </row>
    <row r="6" spans="1:6" s="92" customFormat="1" ht="22.5" customHeight="1">
      <c r="A6" s="97" t="s">
        <v>79</v>
      </c>
      <c r="B6" s="98" t="s">
        <v>79</v>
      </c>
      <c r="C6" s="113">
        <v>1</v>
      </c>
      <c r="D6" s="113">
        <v>2</v>
      </c>
      <c r="E6" s="113">
        <v>3</v>
      </c>
      <c r="F6" s="114">
        <v>4</v>
      </c>
    </row>
    <row r="7" spans="1:7" ht="22.5" customHeight="1">
      <c r="A7" s="115">
        <v>205</v>
      </c>
      <c r="B7" s="102" t="s">
        <v>80</v>
      </c>
      <c r="C7" s="25">
        <f>D7+E7</f>
        <v>44857.499832</v>
      </c>
      <c r="D7" s="25">
        <f>D8+D11+D16+D18+D21+D23+D25+D27+D29</f>
        <v>14745.659832000001</v>
      </c>
      <c r="E7" s="25">
        <f>E8+E11+E16+E18+E21+E23+E25+E27+E29</f>
        <v>30111.84</v>
      </c>
      <c r="F7" s="116"/>
      <c r="G7" s="104"/>
    </row>
    <row r="8" spans="1:7" ht="22.5" customHeight="1">
      <c r="A8" s="115" t="s">
        <v>81</v>
      </c>
      <c r="B8" s="102" t="s">
        <v>82</v>
      </c>
      <c r="C8" s="25">
        <f>D8+E8</f>
        <v>3828.978048</v>
      </c>
      <c r="D8" s="25">
        <f>D9+D10</f>
        <v>3458.978048</v>
      </c>
      <c r="E8" s="25">
        <f>E9+E10</f>
        <v>370</v>
      </c>
      <c r="F8" s="117"/>
      <c r="G8" s="104"/>
    </row>
    <row r="9" spans="1:7" ht="22.5" customHeight="1">
      <c r="A9" s="115" t="s">
        <v>83</v>
      </c>
      <c r="B9" s="102" t="s">
        <v>84</v>
      </c>
      <c r="C9" s="25">
        <f>D9+E9</f>
        <v>3458.978048</v>
      </c>
      <c r="D9" s="69">
        <v>3458.978048</v>
      </c>
      <c r="E9" s="25">
        <v>0</v>
      </c>
      <c r="F9" s="118"/>
      <c r="G9" s="104"/>
    </row>
    <row r="10" spans="1:7" ht="22.5" customHeight="1">
      <c r="A10" s="115" t="s">
        <v>85</v>
      </c>
      <c r="B10" s="102" t="s">
        <v>86</v>
      </c>
      <c r="C10" s="25">
        <f>D10+E10</f>
        <v>370</v>
      </c>
      <c r="D10" s="25">
        <v>0</v>
      </c>
      <c r="E10" s="69">
        <v>370</v>
      </c>
      <c r="F10" s="118"/>
      <c r="G10" s="104"/>
    </row>
    <row r="11" spans="1:8" ht="22.5" customHeight="1">
      <c r="A11" s="115" t="s">
        <v>87</v>
      </c>
      <c r="B11" s="102" t="s">
        <v>88</v>
      </c>
      <c r="C11" s="25">
        <f>D11+E11</f>
        <v>21378.066108</v>
      </c>
      <c r="D11" s="25">
        <f>SUM(D12:D15)</f>
        <v>3590.886108</v>
      </c>
      <c r="E11" s="25">
        <f>SUM(E12:E15)</f>
        <v>17787.18</v>
      </c>
      <c r="F11" s="118"/>
      <c r="G11" s="104"/>
      <c r="H11" s="10"/>
    </row>
    <row r="12" spans="1:7" ht="22.5" customHeight="1">
      <c r="A12" s="115" t="s">
        <v>89</v>
      </c>
      <c r="B12" s="102" t="s">
        <v>90</v>
      </c>
      <c r="C12" s="25">
        <f aca="true" t="shared" si="0" ref="C12:C32">D12+E12</f>
        <v>3483.086148</v>
      </c>
      <c r="D12" s="25">
        <v>679.856148</v>
      </c>
      <c r="E12" s="25">
        <v>2803.23</v>
      </c>
      <c r="F12" s="118"/>
      <c r="G12" s="104"/>
    </row>
    <row r="13" spans="1:7" ht="22.5" customHeight="1">
      <c r="A13" s="115" t="s">
        <v>91</v>
      </c>
      <c r="B13" s="102" t="s">
        <v>92</v>
      </c>
      <c r="C13" s="25">
        <f t="shared" si="0"/>
        <v>799.23912</v>
      </c>
      <c r="D13" s="25">
        <v>799.23912</v>
      </c>
      <c r="E13" s="25">
        <v>0</v>
      </c>
      <c r="F13" s="118"/>
      <c r="G13" s="104"/>
    </row>
    <row r="14" spans="1:7" ht="22.5" customHeight="1">
      <c r="A14" s="115" t="s">
        <v>93</v>
      </c>
      <c r="B14" s="102" t="s">
        <v>94</v>
      </c>
      <c r="C14" s="25">
        <f t="shared" si="0"/>
        <v>2111.79084</v>
      </c>
      <c r="D14" s="25">
        <v>2111.79084</v>
      </c>
      <c r="E14" s="25">
        <v>0</v>
      </c>
      <c r="F14" s="118"/>
      <c r="G14" s="104"/>
    </row>
    <row r="15" spans="1:7" ht="22.5" customHeight="1">
      <c r="A15" s="115" t="s">
        <v>95</v>
      </c>
      <c r="B15" s="102" t="s">
        <v>96</v>
      </c>
      <c r="C15" s="25">
        <f t="shared" si="0"/>
        <v>14983.95</v>
      </c>
      <c r="D15" s="25">
        <v>0</v>
      </c>
      <c r="E15" s="25">
        <v>14983.95</v>
      </c>
      <c r="F15" s="118"/>
      <c r="G15" s="104"/>
    </row>
    <row r="16" spans="1:7" ht="22.5" customHeight="1">
      <c r="A16" s="115" t="s">
        <v>97</v>
      </c>
      <c r="B16" s="102" t="s">
        <v>98</v>
      </c>
      <c r="C16" s="25">
        <f t="shared" si="0"/>
        <v>7550.110376</v>
      </c>
      <c r="D16" s="25">
        <f>D17</f>
        <v>5456.450376</v>
      </c>
      <c r="E16" s="25">
        <f>E17</f>
        <v>2093.66</v>
      </c>
      <c r="F16" s="118"/>
      <c r="G16" s="104"/>
    </row>
    <row r="17" spans="1:7" ht="22.5" customHeight="1">
      <c r="A17" s="115" t="s">
        <v>99</v>
      </c>
      <c r="B17" s="102" t="s">
        <v>100</v>
      </c>
      <c r="C17" s="25">
        <f t="shared" si="0"/>
        <v>7550.110376</v>
      </c>
      <c r="D17" s="25">
        <v>5456.450376</v>
      </c>
      <c r="E17" s="25">
        <v>2093.66</v>
      </c>
      <c r="F17" s="118"/>
      <c r="G17" s="104"/>
    </row>
    <row r="18" spans="1:7" ht="22.5" customHeight="1">
      <c r="A18" s="115" t="s">
        <v>101</v>
      </c>
      <c r="B18" s="102" t="s">
        <v>102</v>
      </c>
      <c r="C18" s="25">
        <f t="shared" si="0"/>
        <v>544.86432</v>
      </c>
      <c r="D18" s="25">
        <f>D19+D20</f>
        <v>344.86432</v>
      </c>
      <c r="E18" s="25">
        <f>E19+E20</f>
        <v>200</v>
      </c>
      <c r="F18" s="118"/>
      <c r="G18" s="104"/>
    </row>
    <row r="19" spans="1:7" ht="22.5" customHeight="1">
      <c r="A19" s="115" t="s">
        <v>103</v>
      </c>
      <c r="B19" s="102" t="s">
        <v>104</v>
      </c>
      <c r="C19" s="25">
        <f t="shared" si="0"/>
        <v>344.86432</v>
      </c>
      <c r="D19" s="25">
        <v>344.86432</v>
      </c>
      <c r="E19" s="25">
        <v>0</v>
      </c>
      <c r="F19" s="118"/>
      <c r="G19" s="104"/>
    </row>
    <row r="20" spans="1:7" ht="22.5" customHeight="1">
      <c r="A20" s="115" t="s">
        <v>105</v>
      </c>
      <c r="B20" s="102" t="s">
        <v>106</v>
      </c>
      <c r="C20" s="25">
        <f t="shared" si="0"/>
        <v>200</v>
      </c>
      <c r="D20" s="25">
        <v>0</v>
      </c>
      <c r="E20" s="25">
        <v>200</v>
      </c>
      <c r="F20" s="118"/>
      <c r="G20" s="104"/>
    </row>
    <row r="21" spans="1:7" ht="22.5" customHeight="1">
      <c r="A21" s="115" t="s">
        <v>107</v>
      </c>
      <c r="B21" s="102" t="s">
        <v>108</v>
      </c>
      <c r="C21" s="25">
        <f t="shared" si="0"/>
        <v>90</v>
      </c>
      <c r="D21" s="25">
        <f>D22</f>
        <v>0</v>
      </c>
      <c r="E21" s="25">
        <f>E22</f>
        <v>90</v>
      </c>
      <c r="F21" s="118"/>
      <c r="G21" s="104"/>
    </row>
    <row r="22" spans="1:7" ht="22.5" customHeight="1">
      <c r="A22" s="115" t="s">
        <v>109</v>
      </c>
      <c r="B22" s="102" t="s">
        <v>110</v>
      </c>
      <c r="C22" s="25">
        <f t="shared" si="0"/>
        <v>90</v>
      </c>
      <c r="D22" s="25">
        <v>0</v>
      </c>
      <c r="E22" s="69">
        <v>90</v>
      </c>
      <c r="F22" s="118"/>
      <c r="G22" s="104"/>
    </row>
    <row r="23" spans="1:7" ht="22.5" customHeight="1">
      <c r="A23" s="115" t="s">
        <v>111</v>
      </c>
      <c r="B23" s="102" t="s">
        <v>112</v>
      </c>
      <c r="C23" s="25">
        <f t="shared" si="0"/>
        <v>1080</v>
      </c>
      <c r="D23" s="25">
        <f>D24</f>
        <v>0</v>
      </c>
      <c r="E23" s="25">
        <f>E24</f>
        <v>1080</v>
      </c>
      <c r="F23" s="118"/>
      <c r="G23" s="104"/>
    </row>
    <row r="24" spans="1:7" ht="22.5" customHeight="1">
      <c r="A24" s="115" t="s">
        <v>113</v>
      </c>
      <c r="B24" s="102" t="s">
        <v>114</v>
      </c>
      <c r="C24" s="25">
        <f t="shared" si="0"/>
        <v>1080</v>
      </c>
      <c r="D24" s="25">
        <v>0</v>
      </c>
      <c r="E24" s="69">
        <v>1080</v>
      </c>
      <c r="F24" s="118"/>
      <c r="G24" s="104"/>
    </row>
    <row r="25" spans="1:7" ht="22.5" customHeight="1">
      <c r="A25" s="115" t="s">
        <v>115</v>
      </c>
      <c r="B25" s="102" t="s">
        <v>116</v>
      </c>
      <c r="C25" s="25">
        <f t="shared" si="0"/>
        <v>6901</v>
      </c>
      <c r="D25" s="25">
        <f>D26</f>
        <v>0</v>
      </c>
      <c r="E25" s="25">
        <f>E26</f>
        <v>6901</v>
      </c>
      <c r="F25" s="118"/>
      <c r="G25" s="104"/>
    </row>
    <row r="26" spans="1:7" ht="22.5" customHeight="1">
      <c r="A26" s="115" t="s">
        <v>117</v>
      </c>
      <c r="B26" s="102" t="s">
        <v>118</v>
      </c>
      <c r="C26" s="25">
        <f t="shared" si="0"/>
        <v>6901</v>
      </c>
      <c r="D26" s="25">
        <v>0</v>
      </c>
      <c r="E26" s="69">
        <v>6901</v>
      </c>
      <c r="F26" s="118"/>
      <c r="G26" s="104"/>
    </row>
    <row r="27" spans="1:7" ht="22.5" customHeight="1">
      <c r="A27" s="115" t="s">
        <v>119</v>
      </c>
      <c r="B27" s="102" t="s">
        <v>120</v>
      </c>
      <c r="C27" s="25">
        <f t="shared" si="0"/>
        <v>1590</v>
      </c>
      <c r="D27" s="25">
        <f>D28</f>
        <v>0</v>
      </c>
      <c r="E27" s="25">
        <f>E28</f>
        <v>1590</v>
      </c>
      <c r="F27" s="118"/>
      <c r="G27" s="104"/>
    </row>
    <row r="28" spans="1:7" ht="22.5" customHeight="1">
      <c r="A28" s="115" t="s">
        <v>121</v>
      </c>
      <c r="B28" s="102" t="s">
        <v>120</v>
      </c>
      <c r="C28" s="25">
        <f t="shared" si="0"/>
        <v>1590</v>
      </c>
      <c r="D28" s="25">
        <v>0</v>
      </c>
      <c r="E28" s="69">
        <v>1590</v>
      </c>
      <c r="F28" s="118"/>
      <c r="G28" s="104"/>
    </row>
    <row r="29" spans="1:7" ht="22.5" customHeight="1">
      <c r="A29" s="101" t="s">
        <v>122</v>
      </c>
      <c r="B29" s="119" t="s">
        <v>123</v>
      </c>
      <c r="C29" s="25">
        <f t="shared" si="0"/>
        <v>1894.48098</v>
      </c>
      <c r="D29" s="60">
        <f>D30</f>
        <v>1894.48098</v>
      </c>
      <c r="E29" s="60">
        <f>E30</f>
        <v>0</v>
      </c>
      <c r="F29" s="103"/>
      <c r="G29" s="104"/>
    </row>
    <row r="30" spans="1:7" ht="22.5" customHeight="1">
      <c r="A30" s="101" t="s">
        <v>124</v>
      </c>
      <c r="B30" s="119" t="s">
        <v>50</v>
      </c>
      <c r="C30" s="25">
        <f t="shared" si="0"/>
        <v>1894.48098</v>
      </c>
      <c r="D30" s="60">
        <f>D31+D32</f>
        <v>1894.48098</v>
      </c>
      <c r="E30" s="60">
        <f>E31+E32</f>
        <v>0</v>
      </c>
      <c r="F30" s="103"/>
      <c r="G30" s="104"/>
    </row>
    <row r="31" spans="1:7" ht="22.5" customHeight="1">
      <c r="A31" s="101" t="s">
        <v>125</v>
      </c>
      <c r="B31" s="119" t="s">
        <v>126</v>
      </c>
      <c r="C31" s="25">
        <f t="shared" si="0"/>
        <v>1353.2007</v>
      </c>
      <c r="D31" s="60">
        <v>1353.2007</v>
      </c>
      <c r="E31" s="25">
        <v>0</v>
      </c>
      <c r="F31" s="103"/>
      <c r="G31" s="104"/>
    </row>
    <row r="32" spans="1:7" ht="22.5" customHeight="1">
      <c r="A32" s="101" t="s">
        <v>127</v>
      </c>
      <c r="B32" s="119" t="s">
        <v>128</v>
      </c>
      <c r="C32" s="25">
        <f t="shared" si="0"/>
        <v>541.28028</v>
      </c>
      <c r="D32" s="60">
        <v>541.28028</v>
      </c>
      <c r="E32" s="25">
        <v>0</v>
      </c>
      <c r="F32" s="103"/>
      <c r="G32" s="104"/>
    </row>
    <row r="33" spans="1:7" ht="22.5" customHeight="1">
      <c r="A33" s="106" t="s">
        <v>15</v>
      </c>
      <c r="B33" s="107"/>
      <c r="C33" s="108">
        <f>C7</f>
        <v>44857.499832</v>
      </c>
      <c r="D33" s="108">
        <f>D7</f>
        <v>14745.659832000001</v>
      </c>
      <c r="E33" s="108">
        <f>E7</f>
        <v>30111.84</v>
      </c>
      <c r="F33" s="109"/>
      <c r="G33" s="110"/>
    </row>
    <row r="34" spans="1:4" ht="19.5" customHeight="1">
      <c r="A34" s="111" t="s">
        <v>66</v>
      </c>
      <c r="B34" s="111"/>
      <c r="C34" s="111"/>
      <c r="D34" s="111"/>
    </row>
    <row r="36" spans="1:251" ht="19.5" customHeight="1">
      <c r="A36" s="1"/>
      <c r="B36" s="1"/>
      <c r="C36" s="1"/>
      <c r="D36" s="1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12"/>
      <c r="ES36" s="112"/>
      <c r="ET36" s="112"/>
      <c r="EU36" s="112"/>
      <c r="EV36" s="112"/>
      <c r="EW36" s="112"/>
      <c r="EX36" s="112"/>
      <c r="EY36" s="112"/>
      <c r="EZ36" s="112"/>
      <c r="FA36" s="112"/>
      <c r="FB36" s="112"/>
      <c r="FC36" s="112"/>
      <c r="FD36" s="112"/>
      <c r="FE36" s="112"/>
      <c r="FF36" s="112"/>
      <c r="FG36" s="112"/>
      <c r="FH36" s="112"/>
      <c r="FI36" s="112"/>
      <c r="FJ36" s="112"/>
      <c r="FK36" s="112"/>
      <c r="FL36" s="112"/>
      <c r="FM36" s="112"/>
      <c r="FN36" s="112"/>
      <c r="FO36" s="112"/>
      <c r="FP36" s="112"/>
      <c r="FQ36" s="112"/>
      <c r="FR36" s="112"/>
      <c r="FS36" s="112"/>
      <c r="FT36" s="112"/>
      <c r="FU36" s="112"/>
      <c r="FV36" s="112"/>
      <c r="FW36" s="112"/>
      <c r="FX36" s="112"/>
      <c r="FY36" s="112"/>
      <c r="FZ36" s="112"/>
      <c r="GA36" s="112"/>
      <c r="GB36" s="112"/>
      <c r="GC36" s="112"/>
      <c r="GD36" s="112"/>
      <c r="GE36" s="112"/>
      <c r="GF36" s="112"/>
      <c r="GG36" s="112"/>
      <c r="GH36" s="112"/>
      <c r="GI36" s="112"/>
      <c r="GJ36" s="112"/>
      <c r="GK36" s="112"/>
      <c r="GL36" s="112"/>
      <c r="GM36" s="112"/>
      <c r="GN36" s="112"/>
      <c r="GO36" s="112"/>
      <c r="GP36" s="112"/>
      <c r="GQ36" s="112"/>
      <c r="GR36" s="112"/>
      <c r="GS36" s="112"/>
      <c r="GT36" s="112"/>
      <c r="GU36" s="112"/>
      <c r="GV36" s="112"/>
      <c r="GW36" s="112"/>
      <c r="GX36" s="112"/>
      <c r="GY36" s="112"/>
      <c r="GZ36" s="112"/>
      <c r="HA36" s="112"/>
      <c r="HB36" s="112"/>
      <c r="HC36" s="112"/>
      <c r="HD36" s="112"/>
      <c r="HE36" s="112"/>
      <c r="HF36" s="112"/>
      <c r="HG36" s="112"/>
      <c r="HH36" s="112"/>
      <c r="HI36" s="112"/>
      <c r="HJ36" s="112"/>
      <c r="HK36" s="112"/>
      <c r="HL36" s="112"/>
      <c r="HM36" s="112"/>
      <c r="HN36" s="112"/>
      <c r="HO36" s="112"/>
      <c r="HP36" s="112"/>
      <c r="HQ36" s="112"/>
      <c r="HR36" s="112"/>
      <c r="HS36" s="112"/>
      <c r="HT36" s="112"/>
      <c r="HU36" s="112"/>
      <c r="HV36" s="112"/>
      <c r="HW36" s="112"/>
      <c r="HX36" s="112"/>
      <c r="HY36" s="112"/>
      <c r="HZ36" s="112"/>
      <c r="IA36" s="112"/>
      <c r="IB36" s="112"/>
      <c r="IC36" s="112"/>
      <c r="ID36" s="112"/>
      <c r="IE36" s="112"/>
      <c r="IF36" s="112"/>
      <c r="IG36" s="112"/>
      <c r="IH36" s="112"/>
      <c r="II36" s="112"/>
      <c r="IJ36" s="112"/>
      <c r="IK36" s="112"/>
      <c r="IL36" s="112"/>
      <c r="IM36" s="112"/>
      <c r="IN36" s="112"/>
      <c r="IO36" s="112"/>
      <c r="IP36" s="112"/>
      <c r="IQ36" s="112"/>
    </row>
  </sheetData>
  <sheetProtection/>
  <mergeCells count="9">
    <mergeCell ref="A3:B3"/>
    <mergeCell ref="A33:B33"/>
    <mergeCell ref="A34:D34"/>
    <mergeCell ref="A4:A5"/>
    <mergeCell ref="B4:B5"/>
    <mergeCell ref="C4:C5"/>
    <mergeCell ref="D4:D5"/>
    <mergeCell ref="E4:E5"/>
    <mergeCell ref="F4:F5"/>
  </mergeCells>
  <printOptions horizontalCentered="1"/>
  <pageMargins left="0.75" right="0.75" top="0.78" bottom="0.78" header="0.32" footer="0.5"/>
  <pageSetup fitToHeight="1" fitToWidth="1" horizontalDpi="1200" verticalDpi="1200" orientation="portrait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"/>
  <sheetViews>
    <sheetView workbookViewId="0" topLeftCell="A1">
      <pane xSplit="2" ySplit="5" topLeftCell="C6" activePane="bottomRight" state="frozen"/>
      <selection pane="bottomRight" activeCell="E12" sqref="E12"/>
    </sheetView>
  </sheetViews>
  <sheetFormatPr defaultColWidth="6.875" defaultRowHeight="19.5" customHeight="1"/>
  <cols>
    <col min="1" max="1" width="12.50390625" style="12" customWidth="1"/>
    <col min="2" max="2" width="31.125" style="12" customWidth="1"/>
    <col min="3" max="3" width="15.125" style="10" customWidth="1"/>
    <col min="4" max="4" width="11.625" style="10" customWidth="1"/>
    <col min="5" max="5" width="13.25390625" style="10" customWidth="1"/>
    <col min="6" max="6" width="11.50390625" style="10" customWidth="1"/>
    <col min="7" max="247" width="14.625" style="12" customWidth="1"/>
    <col min="248" max="16384" width="6.875" style="1" customWidth="1"/>
  </cols>
  <sheetData>
    <row r="1" spans="1:256" ht="19.5" customHeight="1">
      <c r="A1" s="3"/>
      <c r="B1" s="3"/>
      <c r="C1" s="4"/>
      <c r="D1" s="4"/>
      <c r="E1" s="4"/>
      <c r="F1" s="5" t="s">
        <v>129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6"/>
      <c r="IO1" s="36"/>
      <c r="IP1" s="36"/>
      <c r="IQ1" s="36"/>
      <c r="IR1" s="36"/>
      <c r="IS1" s="36"/>
      <c r="IT1" s="36"/>
      <c r="IU1" s="36"/>
      <c r="IV1" s="36"/>
    </row>
    <row r="2" spans="1:247" s="2" customFormat="1" ht="24" customHeight="1">
      <c r="A2" s="6" t="s">
        <v>130</v>
      </c>
      <c r="B2" s="6"/>
      <c r="C2" s="7"/>
      <c r="D2" s="7"/>
      <c r="E2" s="7"/>
      <c r="F2" s="7"/>
      <c r="G2" s="8"/>
      <c r="H2" s="8"/>
      <c r="I2" s="8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</row>
    <row r="3" spans="1:6" ht="19.5" customHeight="1">
      <c r="A3" s="75" t="s">
        <v>72</v>
      </c>
      <c r="B3" s="75"/>
      <c r="F3" s="11" t="s">
        <v>3</v>
      </c>
    </row>
    <row r="4" spans="1:6" ht="22.5" customHeight="1">
      <c r="A4" s="93" t="s">
        <v>73</v>
      </c>
      <c r="B4" s="94" t="s">
        <v>74</v>
      </c>
      <c r="C4" s="95" t="s">
        <v>75</v>
      </c>
      <c r="D4" s="95" t="s">
        <v>76</v>
      </c>
      <c r="E4" s="95" t="s">
        <v>77</v>
      </c>
      <c r="F4" s="96" t="s">
        <v>78</v>
      </c>
    </row>
    <row r="5" spans="1:6" s="92" customFormat="1" ht="22.5" customHeight="1">
      <c r="A5" s="97"/>
      <c r="B5" s="98"/>
      <c r="C5" s="99"/>
      <c r="D5" s="99"/>
      <c r="E5" s="99"/>
      <c r="F5" s="100"/>
    </row>
    <row r="6" spans="1:7" ht="28.5" customHeight="1">
      <c r="A6" s="101"/>
      <c r="B6" s="102" t="s">
        <v>15</v>
      </c>
      <c r="C6" s="25"/>
      <c r="D6" s="60"/>
      <c r="E6" s="60"/>
      <c r="F6" s="103"/>
      <c r="G6" s="104"/>
    </row>
    <row r="7" spans="1:7" ht="28.5" customHeight="1">
      <c r="A7" s="101"/>
      <c r="B7" s="105"/>
      <c r="C7" s="25"/>
      <c r="D7" s="60"/>
      <c r="E7" s="60"/>
      <c r="F7" s="103"/>
      <c r="G7" s="104"/>
    </row>
    <row r="8" spans="1:7" ht="28.5" customHeight="1">
      <c r="A8" s="101"/>
      <c r="B8" s="105"/>
      <c r="C8" s="25"/>
      <c r="D8" s="60"/>
      <c r="E8" s="60"/>
      <c r="F8" s="103"/>
      <c r="G8" s="104"/>
    </row>
    <row r="9" spans="1:7" ht="28.5" customHeight="1">
      <c r="A9" s="106"/>
      <c r="B9" s="107"/>
      <c r="C9" s="108"/>
      <c r="D9" s="108"/>
      <c r="E9" s="108"/>
      <c r="F9" s="109"/>
      <c r="G9" s="110"/>
    </row>
    <row r="10" spans="1:4" ht="19.5" customHeight="1">
      <c r="A10" s="111" t="s">
        <v>131</v>
      </c>
      <c r="B10" s="111"/>
      <c r="C10" s="111"/>
      <c r="D10" s="111"/>
    </row>
    <row r="12" spans="1:251" ht="19.5" customHeight="1">
      <c r="A12" s="1"/>
      <c r="B12" s="1"/>
      <c r="C12" s="1"/>
      <c r="D12" s="1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112"/>
      <c r="GT12" s="112"/>
      <c r="GU12" s="112"/>
      <c r="GV12" s="112"/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G12" s="112"/>
      <c r="HH12" s="112"/>
      <c r="HI12" s="112"/>
      <c r="HJ12" s="112"/>
      <c r="HK12" s="112"/>
      <c r="HL12" s="112"/>
      <c r="HM12" s="112"/>
      <c r="HN12" s="112"/>
      <c r="HO12" s="112"/>
      <c r="HP12" s="112"/>
      <c r="HQ12" s="112"/>
      <c r="HR12" s="112"/>
      <c r="HS12" s="112"/>
      <c r="HT12" s="112"/>
      <c r="HU12" s="112"/>
      <c r="HV12" s="112"/>
      <c r="HW12" s="112"/>
      <c r="HX12" s="112"/>
      <c r="HY12" s="112"/>
      <c r="HZ12" s="112"/>
      <c r="IA12" s="112"/>
      <c r="IB12" s="112"/>
      <c r="IC12" s="112"/>
      <c r="ID12" s="112"/>
      <c r="IE12" s="112"/>
      <c r="IF12" s="112"/>
      <c r="IG12" s="112"/>
      <c r="IH12" s="112"/>
      <c r="II12" s="112"/>
      <c r="IJ12" s="112"/>
      <c r="IK12" s="112"/>
      <c r="IL12" s="112"/>
      <c r="IM12" s="112"/>
      <c r="IN12" s="112"/>
      <c r="IO12" s="112"/>
      <c r="IP12" s="112"/>
      <c r="IQ12" s="112"/>
    </row>
  </sheetData>
  <sheetProtection/>
  <mergeCells count="8">
    <mergeCell ref="A3:B3"/>
    <mergeCell ref="A10:D10"/>
    <mergeCell ref="A4:A5"/>
    <mergeCell ref="B4:B5"/>
    <mergeCell ref="C4:C5"/>
    <mergeCell ref="D4:D5"/>
    <mergeCell ref="E4:E5"/>
    <mergeCell ref="F4:F5"/>
  </mergeCells>
  <printOptions horizontalCentered="1"/>
  <pageMargins left="0.75" right="0.75" top="0.78" bottom="0.78" header="0.32" footer="0.5"/>
  <pageSetup fitToHeight="1" fitToWidth="1" horizontalDpi="1200" verticalDpi="1200" orientation="portrait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37"/>
  <sheetViews>
    <sheetView zoomScale="85" zoomScaleNormal="85" workbookViewId="0" topLeftCell="A7">
      <selection activeCell="F15" sqref="F15"/>
    </sheetView>
  </sheetViews>
  <sheetFormatPr defaultColWidth="9.00390625" defaultRowHeight="27" customHeight="1"/>
  <cols>
    <col min="1" max="1" width="20.00390625" style="0" customWidth="1"/>
    <col min="2" max="2" width="36.75390625" style="0" customWidth="1"/>
    <col min="3" max="3" width="33.25390625" style="0" customWidth="1"/>
    <col min="5" max="5" width="12.625" style="0" bestFit="1" customWidth="1"/>
  </cols>
  <sheetData>
    <row r="1" spans="1:3" ht="27" customHeight="1">
      <c r="A1" s="73"/>
      <c r="B1" s="73"/>
      <c r="C1" s="5" t="s">
        <v>132</v>
      </c>
    </row>
    <row r="2" spans="1:3" ht="27" customHeight="1">
      <c r="A2" s="74" t="s">
        <v>133</v>
      </c>
      <c r="B2" s="74"/>
      <c r="C2" s="74"/>
    </row>
    <row r="3" spans="1:247" s="1" customFormat="1" ht="27" customHeight="1">
      <c r="A3" s="75" t="s">
        <v>72</v>
      </c>
      <c r="B3" s="75"/>
      <c r="C3" s="11" t="s">
        <v>3</v>
      </c>
      <c r="D3" s="10"/>
      <c r="E3" s="10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</row>
    <row r="4" spans="1:3" ht="27" customHeight="1">
      <c r="A4" s="13" t="s">
        <v>134</v>
      </c>
      <c r="B4" s="15"/>
      <c r="C4" s="76" t="s">
        <v>135</v>
      </c>
    </row>
    <row r="5" spans="1:3" ht="27" customHeight="1">
      <c r="A5" s="17" t="s">
        <v>73</v>
      </c>
      <c r="B5" s="21" t="s">
        <v>74</v>
      </c>
      <c r="C5" s="27"/>
    </row>
    <row r="6" spans="1:3" ht="27" customHeight="1">
      <c r="A6" s="17" t="s">
        <v>79</v>
      </c>
      <c r="B6" s="21" t="s">
        <v>79</v>
      </c>
      <c r="C6" s="27">
        <v>1</v>
      </c>
    </row>
    <row r="7" spans="1:3" ht="27" customHeight="1">
      <c r="A7" s="17" t="s">
        <v>15</v>
      </c>
      <c r="B7" s="21"/>
      <c r="C7" s="68">
        <f>C8+C16+C21+C23+C31+C34</f>
        <v>14745.661832000002</v>
      </c>
    </row>
    <row r="8" spans="1:3" ht="27" customHeight="1">
      <c r="A8" s="77">
        <v>301</v>
      </c>
      <c r="B8" s="78" t="s">
        <v>136</v>
      </c>
      <c r="C8" s="68">
        <f>SUM(C9:C15)</f>
        <v>454.333116</v>
      </c>
    </row>
    <row r="9" spans="1:3" ht="27" customHeight="1">
      <c r="A9" s="79">
        <v>30101</v>
      </c>
      <c r="B9" s="78" t="s">
        <v>137</v>
      </c>
      <c r="C9" s="80">
        <v>61.068</v>
      </c>
    </row>
    <row r="10" spans="1:5" ht="27" customHeight="1">
      <c r="A10" s="79">
        <v>30102</v>
      </c>
      <c r="B10" s="78" t="s">
        <v>138</v>
      </c>
      <c r="C10" s="80">
        <v>269.693916</v>
      </c>
      <c r="E10" s="81"/>
    </row>
    <row r="11" spans="1:5" ht="27" customHeight="1">
      <c r="A11" s="79">
        <v>30106</v>
      </c>
      <c r="B11" s="78" t="s">
        <v>139</v>
      </c>
      <c r="C11" s="80">
        <v>6.12</v>
      </c>
      <c r="E11" s="81"/>
    </row>
    <row r="12" spans="1:3" ht="27" customHeight="1">
      <c r="A12" s="79">
        <v>30108</v>
      </c>
      <c r="B12" s="78" t="s">
        <v>140</v>
      </c>
      <c r="C12" s="80">
        <v>33.036</v>
      </c>
    </row>
    <row r="13" spans="1:3" ht="27" customHeight="1">
      <c r="A13" s="79">
        <v>30109</v>
      </c>
      <c r="B13" s="78" t="s">
        <v>141</v>
      </c>
      <c r="C13" s="80">
        <v>13.2144</v>
      </c>
    </row>
    <row r="14" spans="1:3" ht="27" customHeight="1">
      <c r="A14" s="79">
        <v>30113</v>
      </c>
      <c r="B14" s="78" t="s">
        <v>142</v>
      </c>
      <c r="C14" s="80">
        <v>29.4048</v>
      </c>
    </row>
    <row r="15" spans="1:3" ht="27" customHeight="1">
      <c r="A15" s="79">
        <v>30114</v>
      </c>
      <c r="B15" s="78" t="s">
        <v>143</v>
      </c>
      <c r="C15" s="80">
        <v>41.796</v>
      </c>
    </row>
    <row r="16" spans="1:3" ht="27" customHeight="1">
      <c r="A16" s="77">
        <v>302</v>
      </c>
      <c r="B16" s="78" t="s">
        <v>144</v>
      </c>
      <c r="C16" s="68">
        <f>SUM(C17:C20)</f>
        <v>38.67</v>
      </c>
    </row>
    <row r="17" spans="1:3" ht="27" customHeight="1">
      <c r="A17" s="79">
        <v>30217</v>
      </c>
      <c r="B17" s="78" t="s">
        <v>145</v>
      </c>
      <c r="C17" s="80">
        <v>6.5</v>
      </c>
    </row>
    <row r="18" spans="1:3" ht="27" customHeight="1">
      <c r="A18" s="79">
        <v>30228</v>
      </c>
      <c r="B18" s="78" t="s">
        <v>146</v>
      </c>
      <c r="C18" s="80">
        <v>0.85</v>
      </c>
    </row>
    <row r="19" spans="1:3" ht="27" customHeight="1">
      <c r="A19" s="82">
        <v>30231</v>
      </c>
      <c r="B19" s="78" t="s">
        <v>147</v>
      </c>
      <c r="C19" s="80">
        <v>9</v>
      </c>
    </row>
    <row r="20" spans="1:3" ht="27" customHeight="1">
      <c r="A20" s="82">
        <v>30299</v>
      </c>
      <c r="B20" s="78" t="s">
        <v>148</v>
      </c>
      <c r="C20" s="80">
        <v>22.32</v>
      </c>
    </row>
    <row r="21" spans="1:3" ht="27" customHeight="1">
      <c r="A21" s="77">
        <v>303</v>
      </c>
      <c r="B21" s="78" t="s">
        <v>149</v>
      </c>
      <c r="C21" s="68">
        <f>C22</f>
        <v>13.89</v>
      </c>
    </row>
    <row r="22" spans="1:3" ht="27" customHeight="1">
      <c r="A22" s="83">
        <v>30302</v>
      </c>
      <c r="B22" s="84" t="s">
        <v>150</v>
      </c>
      <c r="C22" s="80">
        <v>13.89</v>
      </c>
    </row>
    <row r="23" spans="1:3" ht="27" customHeight="1">
      <c r="A23" s="85">
        <v>321</v>
      </c>
      <c r="B23" s="86" t="s">
        <v>151</v>
      </c>
      <c r="C23" s="68">
        <f>SUM(C24:C30)</f>
        <v>14013.298716000001</v>
      </c>
    </row>
    <row r="24" spans="1:3" ht="27" customHeight="1">
      <c r="A24" s="87">
        <v>32101</v>
      </c>
      <c r="B24" s="86" t="s">
        <v>152</v>
      </c>
      <c r="C24" s="80">
        <v>2759.7543600000004</v>
      </c>
    </row>
    <row r="25" spans="1:3" ht="27" customHeight="1">
      <c r="A25" s="87">
        <v>32102</v>
      </c>
      <c r="B25" s="86" t="s">
        <v>153</v>
      </c>
      <c r="C25" s="80">
        <v>7496.177856</v>
      </c>
    </row>
    <row r="26" spans="1:3" ht="27" customHeight="1">
      <c r="A26" s="87">
        <v>32106</v>
      </c>
      <c r="B26" s="86" t="s">
        <v>154</v>
      </c>
      <c r="C26" s="80">
        <v>45</v>
      </c>
    </row>
    <row r="27" spans="1:3" ht="27" customHeight="1">
      <c r="A27" s="87">
        <v>32108</v>
      </c>
      <c r="B27" s="86" t="s">
        <v>155</v>
      </c>
      <c r="C27" s="80">
        <v>1390.9935</v>
      </c>
    </row>
    <row r="28" spans="1:3" ht="27" customHeight="1">
      <c r="A28" s="87">
        <v>32109</v>
      </c>
      <c r="B28" s="86" t="s">
        <v>156</v>
      </c>
      <c r="C28" s="80">
        <v>556.3974</v>
      </c>
    </row>
    <row r="29" spans="1:3" ht="27" customHeight="1">
      <c r="A29" s="87">
        <v>32113</v>
      </c>
      <c r="B29" s="86" t="s">
        <v>157</v>
      </c>
      <c r="C29" s="80">
        <v>1012.6476</v>
      </c>
    </row>
    <row r="30" spans="1:3" ht="27" customHeight="1">
      <c r="A30" s="87">
        <v>32114</v>
      </c>
      <c r="B30" s="86" t="s">
        <v>158</v>
      </c>
      <c r="C30" s="80">
        <v>752.328</v>
      </c>
    </row>
    <row r="31" spans="1:3" ht="27" customHeight="1">
      <c r="A31" s="77">
        <v>322</v>
      </c>
      <c r="B31" s="78" t="s">
        <v>159</v>
      </c>
      <c r="C31" s="68">
        <f>C32+C33</f>
        <v>156.03</v>
      </c>
    </row>
    <row r="32" spans="1:3" ht="27" customHeight="1">
      <c r="A32" s="87">
        <v>32228</v>
      </c>
      <c r="B32" s="78" t="s">
        <v>160</v>
      </c>
      <c r="C32" s="80">
        <v>6.25</v>
      </c>
    </row>
    <row r="33" spans="1:3" ht="27" customHeight="1">
      <c r="A33" s="88">
        <v>32299</v>
      </c>
      <c r="B33" s="78" t="s">
        <v>161</v>
      </c>
      <c r="C33" s="80">
        <v>149.78</v>
      </c>
    </row>
    <row r="34" spans="1:3" ht="27" customHeight="1">
      <c r="A34" s="89">
        <v>323</v>
      </c>
      <c r="B34" s="78" t="s">
        <v>162</v>
      </c>
      <c r="C34" s="80">
        <f>C35</f>
        <v>69.44</v>
      </c>
    </row>
    <row r="35" spans="1:3" ht="27" customHeight="1">
      <c r="A35" s="88">
        <v>32302</v>
      </c>
      <c r="B35" s="78" t="s">
        <v>163</v>
      </c>
      <c r="C35" s="80">
        <v>69.44</v>
      </c>
    </row>
    <row r="36" ht="27" customHeight="1">
      <c r="A36" s="90" t="s">
        <v>164</v>
      </c>
    </row>
    <row r="37" ht="27" customHeight="1">
      <c r="C37" s="91"/>
    </row>
  </sheetData>
  <sheetProtection/>
  <mergeCells count="4">
    <mergeCell ref="A2:C2"/>
    <mergeCell ref="A3:B3"/>
    <mergeCell ref="A4:B4"/>
    <mergeCell ref="C4:C5"/>
  </mergeCells>
  <printOptions/>
  <pageMargins left="0.41" right="0.46" top="0.54" bottom="0.56" header="0.34" footer="0.37"/>
  <pageSetup fitToHeight="1" fitToWidth="1" orientation="portrait" paperSize="9" scale="7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workbookViewId="0" topLeftCell="A4">
      <selection activeCell="D24" sqref="D24"/>
    </sheetView>
  </sheetViews>
  <sheetFormatPr defaultColWidth="9.00390625" defaultRowHeight="14.25"/>
  <cols>
    <col min="1" max="1" width="40.125" style="0" customWidth="1"/>
    <col min="2" max="3" width="17.625" style="0" customWidth="1"/>
    <col min="4" max="5" width="19.625" style="0" customWidth="1"/>
    <col min="6" max="12" width="19.25390625" style="0" customWidth="1"/>
    <col min="13" max="13" width="22.875" style="0" customWidth="1"/>
  </cols>
  <sheetData>
    <row r="1" spans="1:256" s="1" customFormat="1" ht="19.5" customHeight="1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5" t="s">
        <v>165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6"/>
      <c r="IU1" s="36"/>
      <c r="IV1" s="36"/>
    </row>
    <row r="2" spans="1:253" s="2" customFormat="1" ht="24" customHeight="1">
      <c r="A2" s="6" t="s">
        <v>166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8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</row>
    <row r="3" spans="1:253" s="1" customFormat="1" ht="19.5" customHeight="1">
      <c r="A3" s="9" t="s">
        <v>72</v>
      </c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1" t="s">
        <v>3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</row>
    <row r="4" spans="1:16" ht="26.25" customHeight="1">
      <c r="A4" s="62" t="s">
        <v>167</v>
      </c>
      <c r="B4" s="52" t="s">
        <v>168</v>
      </c>
      <c r="C4" s="52" t="s">
        <v>17</v>
      </c>
      <c r="D4" s="63" t="s">
        <v>10</v>
      </c>
      <c r="E4" s="64"/>
      <c r="F4" s="65"/>
      <c r="G4" s="52" t="s">
        <v>169</v>
      </c>
      <c r="H4" s="52" t="s">
        <v>170</v>
      </c>
      <c r="I4" s="52" t="s">
        <v>13</v>
      </c>
      <c r="J4" s="52" t="s">
        <v>171</v>
      </c>
      <c r="K4" s="52" t="s">
        <v>172</v>
      </c>
      <c r="L4" s="52" t="s">
        <v>173</v>
      </c>
      <c r="M4" s="16" t="s">
        <v>16</v>
      </c>
      <c r="P4" s="72"/>
    </row>
    <row r="5" spans="1:16" ht="21" customHeight="1">
      <c r="A5" s="66"/>
      <c r="B5" s="53"/>
      <c r="C5" s="53"/>
      <c r="D5" s="19" t="s">
        <v>15</v>
      </c>
      <c r="E5" s="19" t="s">
        <v>174</v>
      </c>
      <c r="F5" s="21" t="s">
        <v>175</v>
      </c>
      <c r="G5" s="53"/>
      <c r="H5" s="53"/>
      <c r="I5" s="53"/>
      <c r="J5" s="53"/>
      <c r="K5" s="53"/>
      <c r="L5" s="53"/>
      <c r="M5" s="22"/>
      <c r="P5" s="72"/>
    </row>
    <row r="6" spans="1:16" ht="21" customHeight="1">
      <c r="A6" s="66" t="s">
        <v>79</v>
      </c>
      <c r="B6" s="53">
        <v>1</v>
      </c>
      <c r="C6" s="53">
        <v>2</v>
      </c>
      <c r="D6" s="19">
        <v>3</v>
      </c>
      <c r="E6" s="19">
        <v>4</v>
      </c>
      <c r="F6" s="21">
        <v>5</v>
      </c>
      <c r="G6" s="67">
        <v>6</v>
      </c>
      <c r="H6" s="67">
        <v>7</v>
      </c>
      <c r="I6" s="67">
        <v>8</v>
      </c>
      <c r="J6" s="67">
        <v>9</v>
      </c>
      <c r="K6" s="67">
        <v>10</v>
      </c>
      <c r="L6" s="67">
        <v>11</v>
      </c>
      <c r="M6" s="22">
        <v>12</v>
      </c>
      <c r="P6" s="72"/>
    </row>
    <row r="7" spans="1:13" ht="24" customHeight="1">
      <c r="A7" s="23" t="s">
        <v>176</v>
      </c>
      <c r="B7" s="25">
        <f aca="true" t="shared" si="0" ref="B7:B12">C7+D7+G7+H7+I7+J7+K7+L7+M7</f>
        <v>40419.261</v>
      </c>
      <c r="C7" s="25">
        <v>0</v>
      </c>
      <c r="D7" s="25">
        <f aca="true" t="shared" si="1" ref="D7:D12">E7+F7</f>
        <v>32039.261</v>
      </c>
      <c r="E7" s="25">
        <v>32039.261</v>
      </c>
      <c r="F7" s="68"/>
      <c r="G7" s="69">
        <v>8380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26">
        <v>0</v>
      </c>
    </row>
    <row r="8" spans="1:13" ht="24" customHeight="1">
      <c r="A8" s="23" t="s">
        <v>177</v>
      </c>
      <c r="B8" s="25">
        <f t="shared" si="0"/>
        <v>1500.428128</v>
      </c>
      <c r="C8" s="25">
        <v>0</v>
      </c>
      <c r="D8" s="25">
        <f t="shared" si="1"/>
        <v>1500.428128</v>
      </c>
      <c r="E8" s="25">
        <v>1500.428128</v>
      </c>
      <c r="F8" s="68">
        <v>0</v>
      </c>
      <c r="G8" s="70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26">
        <v>0</v>
      </c>
    </row>
    <row r="9" spans="1:13" ht="24" customHeight="1">
      <c r="A9" s="23" t="s">
        <v>178</v>
      </c>
      <c r="B9" s="25">
        <f t="shared" si="0"/>
        <v>187.82276</v>
      </c>
      <c r="C9" s="25">
        <v>0</v>
      </c>
      <c r="D9" s="25">
        <f t="shared" si="1"/>
        <v>187.82276</v>
      </c>
      <c r="E9" s="25">
        <v>187.82276</v>
      </c>
      <c r="F9" s="68">
        <v>0</v>
      </c>
      <c r="G9" s="70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26">
        <v>0</v>
      </c>
    </row>
    <row r="10" spans="1:13" ht="24" customHeight="1">
      <c r="A10" s="23" t="s">
        <v>179</v>
      </c>
      <c r="B10" s="25">
        <f t="shared" si="0"/>
        <v>272.60328</v>
      </c>
      <c r="C10" s="25">
        <v>0</v>
      </c>
      <c r="D10" s="25">
        <f t="shared" si="1"/>
        <v>272.60328</v>
      </c>
      <c r="E10" s="25">
        <v>272.60328</v>
      </c>
      <c r="F10" s="68">
        <v>0</v>
      </c>
      <c r="G10" s="70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26">
        <v>0</v>
      </c>
    </row>
    <row r="11" spans="1:13" ht="24" customHeight="1">
      <c r="A11" s="23" t="s">
        <v>180</v>
      </c>
      <c r="B11" s="25">
        <f t="shared" si="0"/>
        <v>402.18256</v>
      </c>
      <c r="C11" s="25">
        <v>0</v>
      </c>
      <c r="D11" s="25">
        <f t="shared" si="1"/>
        <v>402.18256</v>
      </c>
      <c r="E11" s="25">
        <v>402.18256</v>
      </c>
      <c r="F11" s="68">
        <v>0</v>
      </c>
      <c r="G11" s="70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26">
        <v>0</v>
      </c>
    </row>
    <row r="12" spans="1:13" ht="24" customHeight="1">
      <c r="A12" s="23" t="s">
        <v>181</v>
      </c>
      <c r="B12" s="25">
        <f t="shared" si="0"/>
        <v>6348.855036</v>
      </c>
      <c r="C12" s="25">
        <v>0</v>
      </c>
      <c r="D12" s="25">
        <f t="shared" si="1"/>
        <v>6348.855036</v>
      </c>
      <c r="E12" s="25">
        <v>6348.855036</v>
      </c>
      <c r="F12" s="68">
        <v>0</v>
      </c>
      <c r="G12" s="70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26">
        <v>0</v>
      </c>
    </row>
    <row r="13" spans="1:13" ht="24" customHeight="1">
      <c r="A13" s="57" t="s">
        <v>182</v>
      </c>
      <c r="B13" s="25">
        <f aca="true" t="shared" si="2" ref="B13:B18">C13+D13+G13+H13+I13+J13+K13+L13+M13</f>
        <v>2084.97204</v>
      </c>
      <c r="C13" s="25">
        <v>0</v>
      </c>
      <c r="D13" s="25">
        <f aca="true" t="shared" si="3" ref="D13:D18">E13+F13</f>
        <v>2084.97204</v>
      </c>
      <c r="E13" s="25">
        <v>2084.97204</v>
      </c>
      <c r="F13" s="68">
        <v>0</v>
      </c>
      <c r="G13" s="70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26">
        <v>0</v>
      </c>
    </row>
    <row r="14" spans="1:13" ht="24" customHeight="1">
      <c r="A14" s="57" t="s">
        <v>183</v>
      </c>
      <c r="B14" s="25">
        <f t="shared" si="2"/>
        <v>407.65464</v>
      </c>
      <c r="C14" s="25">
        <v>0</v>
      </c>
      <c r="D14" s="25">
        <f t="shared" si="3"/>
        <v>407.65464</v>
      </c>
      <c r="E14" s="25">
        <v>407.65464</v>
      </c>
      <c r="F14" s="68">
        <v>0</v>
      </c>
      <c r="G14" s="70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26">
        <v>0</v>
      </c>
    </row>
    <row r="15" spans="1:13" ht="24" customHeight="1">
      <c r="A15" s="57" t="s">
        <v>184</v>
      </c>
      <c r="B15" s="25">
        <f t="shared" si="2"/>
        <v>933.86424</v>
      </c>
      <c r="C15" s="25">
        <v>0</v>
      </c>
      <c r="D15" s="25">
        <f t="shared" si="3"/>
        <v>933.86424</v>
      </c>
      <c r="E15" s="25">
        <v>933.86424</v>
      </c>
      <c r="F15" s="68">
        <v>0</v>
      </c>
      <c r="G15" s="70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26">
        <v>0</v>
      </c>
    </row>
    <row r="16" spans="1:13" ht="24" customHeight="1">
      <c r="A16" s="57" t="s">
        <v>185</v>
      </c>
      <c r="B16" s="25">
        <f t="shared" si="2"/>
        <v>239.441124</v>
      </c>
      <c r="C16" s="25">
        <v>0</v>
      </c>
      <c r="D16" s="25">
        <f t="shared" si="3"/>
        <v>239.441124</v>
      </c>
      <c r="E16" s="25">
        <v>239.441124</v>
      </c>
      <c r="F16" s="68">
        <v>0</v>
      </c>
      <c r="G16" s="70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26">
        <v>0</v>
      </c>
    </row>
    <row r="17" spans="1:13" ht="24" customHeight="1">
      <c r="A17" s="59" t="s">
        <v>186</v>
      </c>
      <c r="B17" s="25">
        <f t="shared" si="2"/>
        <v>242.98584</v>
      </c>
      <c r="C17" s="25">
        <v>0</v>
      </c>
      <c r="D17" s="25">
        <f t="shared" si="3"/>
        <v>242.98584</v>
      </c>
      <c r="E17" s="25">
        <v>242.98584</v>
      </c>
      <c r="F17" s="68">
        <v>0</v>
      </c>
      <c r="G17" s="70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26">
        <v>0</v>
      </c>
    </row>
    <row r="18" spans="1:13" ht="24" customHeight="1">
      <c r="A18" s="59" t="s">
        <v>187</v>
      </c>
      <c r="B18" s="25">
        <f t="shared" si="2"/>
        <v>197.429184</v>
      </c>
      <c r="C18" s="25">
        <v>0</v>
      </c>
      <c r="D18" s="25">
        <f t="shared" si="3"/>
        <v>197.429184</v>
      </c>
      <c r="E18" s="25">
        <v>197.429184</v>
      </c>
      <c r="F18" s="68">
        <v>0</v>
      </c>
      <c r="G18" s="70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26">
        <v>0</v>
      </c>
    </row>
    <row r="19" spans="1:13" ht="24" customHeight="1">
      <c r="A19" s="71" t="s">
        <v>15</v>
      </c>
      <c r="B19" s="32">
        <f>SUM(B7:B18)</f>
        <v>53237.49983200001</v>
      </c>
      <c r="C19" s="32">
        <f aca="true" t="shared" si="4" ref="C19:M19">SUM(C7:C18)</f>
        <v>0</v>
      </c>
      <c r="D19" s="32">
        <f t="shared" si="4"/>
        <v>44857.49983200001</v>
      </c>
      <c r="E19" s="32">
        <f t="shared" si="4"/>
        <v>44857.49983200001</v>
      </c>
      <c r="F19" s="32">
        <f t="shared" si="4"/>
        <v>0</v>
      </c>
      <c r="G19" s="32">
        <f t="shared" si="4"/>
        <v>8380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3">
        <f t="shared" si="4"/>
        <v>0</v>
      </c>
    </row>
    <row r="21" spans="1:13" ht="23.25" customHeight="1">
      <c r="A21" s="34" t="s">
        <v>188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ht="14.25">
      <c r="A22" s="41" t="s">
        <v>189</v>
      </c>
    </row>
  </sheetData>
  <sheetProtection/>
  <mergeCells count="11"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/>
  <pageMargins left="0.24" right="0.26" top="0.91" bottom="1" header="0.35" footer="0.5"/>
  <pageSetup fitToHeight="1" fitToWidth="1" orientation="landscape" paperSize="9" scale="4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workbookViewId="0" topLeftCell="A1">
      <pane xSplit="1" ySplit="6" topLeftCell="D7" activePane="bottomRight" state="frozen"/>
      <selection pane="bottomRight" activeCell="E29" sqref="E29"/>
    </sheetView>
  </sheetViews>
  <sheetFormatPr defaultColWidth="9.00390625" defaultRowHeight="14.25"/>
  <cols>
    <col min="1" max="1" width="40.00390625" style="0" customWidth="1"/>
    <col min="2" max="2" width="17.625" style="0" customWidth="1"/>
    <col min="3" max="3" width="19.625" style="0" customWidth="1"/>
    <col min="4" max="7" width="19.25390625" style="0" customWidth="1"/>
    <col min="8" max="8" width="22.875" style="0" customWidth="1"/>
  </cols>
  <sheetData>
    <row r="1" spans="1:256" s="1" customFormat="1" ht="19.5" customHeight="1">
      <c r="A1" s="3"/>
      <c r="B1" s="3"/>
      <c r="C1" s="4"/>
      <c r="D1" s="4"/>
      <c r="E1" s="4"/>
      <c r="F1" s="4"/>
      <c r="G1" s="4"/>
      <c r="H1" s="5" t="s">
        <v>190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6"/>
      <c r="IP1" s="36"/>
      <c r="IQ1" s="36"/>
      <c r="IR1" s="36"/>
      <c r="IS1" s="36"/>
      <c r="IT1" s="36"/>
      <c r="IU1" s="36"/>
      <c r="IV1" s="36"/>
    </row>
    <row r="2" spans="1:248" s="2" customFormat="1" ht="24" customHeight="1">
      <c r="A2" s="6" t="s">
        <v>191</v>
      </c>
      <c r="B2" s="6"/>
      <c r="C2" s="7"/>
      <c r="D2" s="7"/>
      <c r="E2" s="7"/>
      <c r="F2" s="7"/>
      <c r="G2" s="7"/>
      <c r="H2" s="7"/>
      <c r="I2" s="8"/>
      <c r="J2" s="8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</row>
    <row r="3" spans="1:248" s="1" customFormat="1" ht="19.5" customHeight="1">
      <c r="A3" s="9" t="s">
        <v>72</v>
      </c>
      <c r="B3" s="9"/>
      <c r="C3" s="10"/>
      <c r="D3" s="10"/>
      <c r="E3" s="10"/>
      <c r="F3" s="10"/>
      <c r="G3" s="10"/>
      <c r="H3" s="11" t="s">
        <v>3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</row>
    <row r="4" spans="1:8" ht="26.25" customHeight="1">
      <c r="A4" s="13" t="s">
        <v>167</v>
      </c>
      <c r="B4" s="15" t="s">
        <v>168</v>
      </c>
      <c r="C4" s="15" t="s">
        <v>76</v>
      </c>
      <c r="D4" s="15"/>
      <c r="E4" s="52" t="s">
        <v>77</v>
      </c>
      <c r="F4" s="52" t="s">
        <v>192</v>
      </c>
      <c r="G4" s="52" t="s">
        <v>56</v>
      </c>
      <c r="H4" s="16" t="s">
        <v>58</v>
      </c>
    </row>
    <row r="5" spans="1:8" ht="21" customHeight="1">
      <c r="A5" s="17"/>
      <c r="B5" s="21"/>
      <c r="C5" s="19" t="s">
        <v>193</v>
      </c>
      <c r="D5" s="21" t="s">
        <v>194</v>
      </c>
      <c r="E5" s="53"/>
      <c r="F5" s="53"/>
      <c r="G5" s="53"/>
      <c r="H5" s="22"/>
    </row>
    <row r="6" spans="1:8" ht="21" customHeight="1">
      <c r="A6" s="17" t="s">
        <v>79</v>
      </c>
      <c r="B6" s="21">
        <v>1</v>
      </c>
      <c r="C6" s="19">
        <v>2</v>
      </c>
      <c r="D6" s="21">
        <v>3</v>
      </c>
      <c r="E6" s="19">
        <v>4</v>
      </c>
      <c r="F6" s="19">
        <v>5</v>
      </c>
      <c r="G6" s="19">
        <v>6</v>
      </c>
      <c r="H6" s="27">
        <v>7</v>
      </c>
    </row>
    <row r="7" spans="1:8" ht="24" customHeight="1">
      <c r="A7" s="23" t="s">
        <v>176</v>
      </c>
      <c r="B7" s="25">
        <f aca="true" t="shared" si="0" ref="B7:B12">C7+D7++E7+F7+G7+H7</f>
        <v>40419.261</v>
      </c>
      <c r="C7" s="54">
        <v>1807.829</v>
      </c>
      <c r="D7" s="25">
        <v>119.592</v>
      </c>
      <c r="E7" s="55">
        <v>38491.84</v>
      </c>
      <c r="F7" s="55">
        <v>0</v>
      </c>
      <c r="G7" s="55">
        <v>0</v>
      </c>
      <c r="H7" s="26">
        <v>0</v>
      </c>
    </row>
    <row r="8" spans="1:8" ht="24" customHeight="1">
      <c r="A8" s="23" t="s">
        <v>177</v>
      </c>
      <c r="B8" s="25">
        <f t="shared" si="0"/>
        <v>1500.428128</v>
      </c>
      <c r="C8" s="25">
        <v>1430.948128</v>
      </c>
      <c r="D8" s="25">
        <v>69.48</v>
      </c>
      <c r="E8" s="56">
        <v>0</v>
      </c>
      <c r="F8" s="56">
        <v>0</v>
      </c>
      <c r="G8" s="56">
        <v>0</v>
      </c>
      <c r="H8" s="26">
        <v>0</v>
      </c>
    </row>
    <row r="9" spans="1:8" ht="24" customHeight="1">
      <c r="A9" s="23" t="s">
        <v>178</v>
      </c>
      <c r="B9" s="25">
        <f t="shared" si="0"/>
        <v>187.82276000000002</v>
      </c>
      <c r="C9" s="25">
        <v>177.01076</v>
      </c>
      <c r="D9" s="25">
        <v>10.812</v>
      </c>
      <c r="E9" s="55">
        <v>0</v>
      </c>
      <c r="F9" s="55">
        <v>0</v>
      </c>
      <c r="G9" s="55">
        <v>0</v>
      </c>
      <c r="H9" s="26">
        <v>0</v>
      </c>
    </row>
    <row r="10" spans="1:8" ht="24" customHeight="1">
      <c r="A10" s="23" t="s">
        <v>179</v>
      </c>
      <c r="B10" s="25">
        <f t="shared" si="0"/>
        <v>272.60328</v>
      </c>
      <c r="C10" s="25">
        <v>256.42728</v>
      </c>
      <c r="D10" s="25">
        <v>16.176</v>
      </c>
      <c r="E10" s="56">
        <v>0</v>
      </c>
      <c r="F10" s="56">
        <v>0</v>
      </c>
      <c r="G10" s="56">
        <v>0</v>
      </c>
      <c r="H10" s="26">
        <v>0</v>
      </c>
    </row>
    <row r="11" spans="1:8" ht="24" customHeight="1">
      <c r="A11" s="23" t="s">
        <v>180</v>
      </c>
      <c r="B11" s="25">
        <f t="shared" si="0"/>
        <v>402.18255999999997</v>
      </c>
      <c r="C11" s="25">
        <v>377.82255999999995</v>
      </c>
      <c r="D11" s="25">
        <v>24.36</v>
      </c>
      <c r="E11" s="55">
        <v>0</v>
      </c>
      <c r="F11" s="55">
        <v>0</v>
      </c>
      <c r="G11" s="55">
        <v>0</v>
      </c>
      <c r="H11" s="26">
        <v>0</v>
      </c>
    </row>
    <row r="12" spans="1:8" ht="24" customHeight="1">
      <c r="A12" s="23" t="s">
        <v>181</v>
      </c>
      <c r="B12" s="25">
        <f t="shared" si="0"/>
        <v>6348.855036</v>
      </c>
      <c r="C12" s="25">
        <v>6343.455036</v>
      </c>
      <c r="D12" s="25">
        <v>5.4</v>
      </c>
      <c r="E12" s="56">
        <v>0</v>
      </c>
      <c r="F12" s="56">
        <v>0</v>
      </c>
      <c r="G12" s="56">
        <v>0</v>
      </c>
      <c r="H12" s="26">
        <v>0</v>
      </c>
    </row>
    <row r="13" spans="1:8" ht="24" customHeight="1">
      <c r="A13" s="23" t="s">
        <v>182</v>
      </c>
      <c r="B13" s="25">
        <f aca="true" t="shared" si="1" ref="B13:B18">C13+D13++E13+F13+G13+H13</f>
        <v>2084.97204</v>
      </c>
      <c r="C13" s="25">
        <v>2084.97204</v>
      </c>
      <c r="D13" s="25">
        <v>0</v>
      </c>
      <c r="E13" s="55">
        <v>0</v>
      </c>
      <c r="F13" s="55">
        <v>0</v>
      </c>
      <c r="G13" s="55">
        <v>0</v>
      </c>
      <c r="H13" s="26">
        <v>0</v>
      </c>
    </row>
    <row r="14" spans="1:8" ht="24" customHeight="1">
      <c r="A14" s="57" t="s">
        <v>183</v>
      </c>
      <c r="B14" s="25">
        <f t="shared" si="1"/>
        <v>407.65464</v>
      </c>
      <c r="C14" s="58">
        <v>407.65464</v>
      </c>
      <c r="D14" s="25">
        <v>0</v>
      </c>
      <c r="E14" s="56">
        <v>0</v>
      </c>
      <c r="F14" s="56">
        <v>0</v>
      </c>
      <c r="G14" s="56">
        <v>0</v>
      </c>
      <c r="H14" s="26">
        <v>0</v>
      </c>
    </row>
    <row r="15" spans="1:8" ht="24" customHeight="1">
      <c r="A15" s="57" t="s">
        <v>184</v>
      </c>
      <c r="B15" s="25">
        <f t="shared" si="1"/>
        <v>933.8642399999999</v>
      </c>
      <c r="C15" s="25">
        <v>933.8642399999999</v>
      </c>
      <c r="D15" s="25">
        <v>0</v>
      </c>
      <c r="E15" s="55">
        <v>0</v>
      </c>
      <c r="F15" s="55">
        <v>0</v>
      </c>
      <c r="G15" s="55">
        <v>0</v>
      </c>
      <c r="H15" s="26">
        <v>0</v>
      </c>
    </row>
    <row r="16" spans="1:8" ht="24" customHeight="1">
      <c r="A16" s="57" t="s">
        <v>185</v>
      </c>
      <c r="B16" s="25">
        <f t="shared" si="1"/>
        <v>239.441124</v>
      </c>
      <c r="C16" s="25">
        <v>239.441124</v>
      </c>
      <c r="D16" s="25">
        <v>0</v>
      </c>
      <c r="E16" s="56">
        <v>0</v>
      </c>
      <c r="F16" s="56">
        <v>0</v>
      </c>
      <c r="G16" s="56">
        <v>0</v>
      </c>
      <c r="H16" s="26">
        <v>0</v>
      </c>
    </row>
    <row r="17" spans="1:8" ht="24" customHeight="1">
      <c r="A17" s="59" t="s">
        <v>186</v>
      </c>
      <c r="B17" s="25">
        <f t="shared" si="1"/>
        <v>242.98584</v>
      </c>
      <c r="C17" s="60">
        <v>242.98584</v>
      </c>
      <c r="D17" s="60">
        <v>0</v>
      </c>
      <c r="E17" s="55">
        <v>0</v>
      </c>
      <c r="F17" s="55">
        <v>0</v>
      </c>
      <c r="G17" s="55">
        <v>0</v>
      </c>
      <c r="H17" s="26">
        <v>0</v>
      </c>
    </row>
    <row r="18" spans="1:8" ht="24" customHeight="1">
      <c r="A18" s="59" t="s">
        <v>187</v>
      </c>
      <c r="B18" s="25">
        <f t="shared" si="1"/>
        <v>197.42918400000002</v>
      </c>
      <c r="C18" s="60">
        <v>197.42918400000002</v>
      </c>
      <c r="D18" s="60">
        <v>0</v>
      </c>
      <c r="E18" s="56">
        <v>0</v>
      </c>
      <c r="F18" s="56">
        <v>0</v>
      </c>
      <c r="G18" s="56">
        <v>0</v>
      </c>
      <c r="H18" s="26">
        <v>0</v>
      </c>
    </row>
    <row r="19" spans="1:8" ht="24" customHeight="1">
      <c r="A19" s="30" t="s">
        <v>15</v>
      </c>
      <c r="B19" s="32">
        <f aca="true" t="shared" si="2" ref="B19:H19">SUM(B7:B18)</f>
        <v>53237.49983200001</v>
      </c>
      <c r="C19" s="32">
        <f t="shared" si="2"/>
        <v>14499.839832000003</v>
      </c>
      <c r="D19" s="32">
        <f t="shared" si="2"/>
        <v>245.82000000000002</v>
      </c>
      <c r="E19" s="32">
        <f t="shared" si="2"/>
        <v>38491.84</v>
      </c>
      <c r="F19" s="32">
        <f t="shared" si="2"/>
        <v>0</v>
      </c>
      <c r="G19" s="32">
        <f t="shared" si="2"/>
        <v>0</v>
      </c>
      <c r="H19" s="33">
        <f t="shared" si="2"/>
        <v>0</v>
      </c>
    </row>
    <row r="21" spans="1:8" ht="25.5" customHeight="1">
      <c r="A21" s="34" t="s">
        <v>188</v>
      </c>
      <c r="B21" s="34"/>
      <c r="C21" s="34"/>
      <c r="D21" s="34"/>
      <c r="E21" s="34"/>
      <c r="F21" s="34"/>
      <c r="G21" s="34"/>
      <c r="H21" s="34"/>
    </row>
    <row r="22" s="51" customFormat="1" ht="14.25">
      <c r="A22" s="61" t="s">
        <v>195</v>
      </c>
    </row>
    <row r="23" ht="24" customHeight="1">
      <c r="A23" t="s">
        <v>196</v>
      </c>
    </row>
  </sheetData>
  <sheetProtection/>
  <mergeCells count="7">
    <mergeCell ref="C4:D4"/>
    <mergeCell ref="A4:A5"/>
    <mergeCell ref="B4:B5"/>
    <mergeCell ref="E4:E5"/>
    <mergeCell ref="F4:F5"/>
    <mergeCell ref="G4:G5"/>
    <mergeCell ref="H4:H5"/>
  </mergeCells>
  <printOptions/>
  <pageMargins left="0.4" right="0.42" top="1" bottom="1" header="0.5" footer="0.5"/>
  <pageSetup fitToHeight="1" fitToWidth="1" orientation="landscape" paperSize="9" scale="5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SheetLayoutView="100" workbookViewId="0" topLeftCell="A1">
      <selection activeCell="A13" sqref="A13:IV13"/>
    </sheetView>
  </sheetViews>
  <sheetFormatPr defaultColWidth="9.00390625" defaultRowHeight="14.25"/>
  <cols>
    <col min="1" max="1" width="35.50390625" style="0" customWidth="1"/>
    <col min="2" max="2" width="53.875" style="0" customWidth="1"/>
  </cols>
  <sheetData>
    <row r="1" spans="1:8" ht="24" customHeight="1">
      <c r="A1" s="37"/>
      <c r="B1" s="38" t="s">
        <v>197</v>
      </c>
      <c r="H1" s="39"/>
    </row>
    <row r="2" spans="1:2" ht="34.5" customHeight="1">
      <c r="A2" s="40" t="s">
        <v>198</v>
      </c>
      <c r="B2" s="40"/>
    </row>
    <row r="3" spans="1:2" ht="25.5" customHeight="1">
      <c r="A3" s="41" t="s">
        <v>2</v>
      </c>
      <c r="B3" s="42" t="s">
        <v>3</v>
      </c>
    </row>
    <row r="4" spans="1:2" ht="30" customHeight="1">
      <c r="A4" s="43" t="s">
        <v>199</v>
      </c>
      <c r="B4" s="44" t="s">
        <v>200</v>
      </c>
    </row>
    <row r="5" spans="1:2" ht="27.75" customHeight="1">
      <c r="A5" s="23" t="s">
        <v>75</v>
      </c>
      <c r="B5" s="45">
        <f>B7+B8</f>
        <v>15.5</v>
      </c>
    </row>
    <row r="6" spans="1:2" ht="30" customHeight="1">
      <c r="A6" s="46" t="s">
        <v>201</v>
      </c>
      <c r="B6" s="47" t="s">
        <v>202</v>
      </c>
    </row>
    <row r="7" spans="1:2" ht="48" customHeight="1">
      <c r="A7" s="46" t="s">
        <v>203</v>
      </c>
      <c r="B7" s="45">
        <v>6.5</v>
      </c>
    </row>
    <row r="8" spans="1:2" ht="33.75" customHeight="1">
      <c r="A8" s="46" t="s">
        <v>204</v>
      </c>
      <c r="B8" s="45">
        <f>B10</f>
        <v>9</v>
      </c>
    </row>
    <row r="9" spans="1:2" ht="27" customHeight="1">
      <c r="A9" s="48" t="s">
        <v>205</v>
      </c>
      <c r="B9" s="47" t="s">
        <v>202</v>
      </c>
    </row>
    <row r="10" spans="1:2" ht="36.75" customHeight="1">
      <c r="A10" s="49" t="s">
        <v>206</v>
      </c>
      <c r="B10" s="50">
        <v>9</v>
      </c>
    </row>
    <row r="12" ht="14.25">
      <c r="A12" s="41" t="s">
        <v>207</v>
      </c>
    </row>
    <row r="13" ht="14.25">
      <c r="A13" t="s">
        <v>208</v>
      </c>
    </row>
  </sheetData>
  <sheetProtection/>
  <mergeCells count="1">
    <mergeCell ref="A2:B2"/>
  </mergeCells>
  <printOptions horizontalCentered="1" verticalCentered="1"/>
  <pageMargins left="0.75" right="0.75" top="0.98" bottom="0.98" header="0.51" footer="0.51"/>
  <pageSetup fitToHeight="1" fitToWidth="1" horizontalDpi="600" verticalDpi="6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S13"/>
  <sheetViews>
    <sheetView tabSelected="1" zoomScaleSheetLayoutView="100" workbookViewId="0" topLeftCell="A1">
      <selection activeCell="E13" sqref="E13"/>
    </sheetView>
  </sheetViews>
  <sheetFormatPr defaultColWidth="9.00390625" defaultRowHeight="14.25"/>
  <cols>
    <col min="1" max="1" width="18.75390625" style="0" customWidth="1"/>
    <col min="2" max="2" width="16.375" style="0" customWidth="1"/>
    <col min="3" max="4" width="19.625" style="0" customWidth="1"/>
    <col min="5" max="5" width="19.25390625" style="0" customWidth="1"/>
    <col min="6" max="6" width="22.875" style="0" customWidth="1"/>
  </cols>
  <sheetData>
    <row r="1" spans="1:253" s="1" customFormat="1" ht="19.5" customHeight="1">
      <c r="A1" s="3"/>
      <c r="B1" s="3"/>
      <c r="C1" s="4"/>
      <c r="D1" s="4"/>
      <c r="E1" s="4"/>
      <c r="F1" s="5" t="s">
        <v>209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6"/>
      <c r="IN1" s="36"/>
      <c r="IO1" s="36"/>
      <c r="IP1" s="36"/>
      <c r="IQ1" s="36"/>
      <c r="IR1" s="36"/>
      <c r="IS1" s="36"/>
    </row>
    <row r="2" spans="1:246" s="2" customFormat="1" ht="24" customHeight="1">
      <c r="A2" s="6" t="s">
        <v>210</v>
      </c>
      <c r="B2" s="6"/>
      <c r="C2" s="7"/>
      <c r="D2" s="7"/>
      <c r="E2" s="7"/>
      <c r="F2" s="7"/>
      <c r="G2" s="8"/>
      <c r="H2" s="8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</row>
    <row r="3" spans="1:246" s="1" customFormat="1" ht="19.5" customHeight="1">
      <c r="A3" s="9" t="s">
        <v>72</v>
      </c>
      <c r="B3" s="9"/>
      <c r="C3" s="10"/>
      <c r="D3" s="10"/>
      <c r="E3" s="10"/>
      <c r="F3" s="11" t="s">
        <v>3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</row>
    <row r="4" spans="1:6" ht="26.25" customHeight="1">
      <c r="A4" s="13" t="s">
        <v>167</v>
      </c>
      <c r="B4" s="14" t="s">
        <v>211</v>
      </c>
      <c r="C4" s="15" t="s">
        <v>10</v>
      </c>
      <c r="D4" s="15"/>
      <c r="E4" s="15"/>
      <c r="F4" s="16" t="s">
        <v>212</v>
      </c>
    </row>
    <row r="5" spans="1:6" ht="21" customHeight="1">
      <c r="A5" s="17"/>
      <c r="B5" s="18"/>
      <c r="C5" s="19" t="s">
        <v>15</v>
      </c>
      <c r="D5" s="20" t="s">
        <v>174</v>
      </c>
      <c r="E5" s="21" t="s">
        <v>213</v>
      </c>
      <c r="F5" s="22"/>
    </row>
    <row r="6" spans="1:6" ht="33" customHeight="1">
      <c r="A6" s="23" t="s">
        <v>214</v>
      </c>
      <c r="B6" s="24" t="s">
        <v>215</v>
      </c>
      <c r="C6" s="25">
        <f>D6</f>
        <v>1200</v>
      </c>
      <c r="D6" s="25">
        <v>1200</v>
      </c>
      <c r="E6" s="25">
        <v>0</v>
      </c>
      <c r="F6" s="26"/>
    </row>
    <row r="7" spans="1:6" ht="31.5" customHeight="1">
      <c r="A7" s="17" t="s">
        <v>216</v>
      </c>
      <c r="B7" s="24" t="s">
        <v>217</v>
      </c>
      <c r="C7" s="25">
        <f>D7</f>
        <v>4940</v>
      </c>
      <c r="D7" s="25">
        <v>4940</v>
      </c>
      <c r="E7" s="25">
        <v>0</v>
      </c>
      <c r="F7" s="27"/>
    </row>
    <row r="8" spans="1:6" ht="24" customHeight="1">
      <c r="A8" s="23" t="s">
        <v>218</v>
      </c>
      <c r="B8" s="28" t="s">
        <v>219</v>
      </c>
      <c r="C8" s="25">
        <f>D8</f>
        <v>1100</v>
      </c>
      <c r="D8" s="29">
        <v>1100</v>
      </c>
      <c r="E8" s="25">
        <v>0</v>
      </c>
      <c r="F8" s="26"/>
    </row>
    <row r="9" spans="1:6" ht="33" customHeight="1">
      <c r="A9" s="23" t="s">
        <v>214</v>
      </c>
      <c r="B9" s="24" t="s">
        <v>220</v>
      </c>
      <c r="C9" s="25">
        <f>D9</f>
        <v>7486.95</v>
      </c>
      <c r="D9" s="25">
        <v>7486.95</v>
      </c>
      <c r="E9" s="25">
        <v>0</v>
      </c>
      <c r="F9" s="26"/>
    </row>
    <row r="10" spans="1:6" ht="24" customHeight="1">
      <c r="A10" s="23"/>
      <c r="B10" s="28"/>
      <c r="C10" s="25"/>
      <c r="D10" s="25"/>
      <c r="E10" s="25"/>
      <c r="F10" s="26"/>
    </row>
    <row r="11" spans="1:6" ht="24" customHeight="1">
      <c r="A11" s="30"/>
      <c r="B11" s="31"/>
      <c r="C11" s="32"/>
      <c r="D11" s="32"/>
      <c r="E11" s="32"/>
      <c r="F11" s="33"/>
    </row>
    <row r="13" spans="1:6" ht="71.25" customHeight="1">
      <c r="A13" s="34" t="s">
        <v>221</v>
      </c>
      <c r="B13" s="34"/>
      <c r="C13" s="34"/>
      <c r="D13" s="34" t="s">
        <v>222</v>
      </c>
      <c r="E13" s="34"/>
      <c r="F13" s="34"/>
    </row>
  </sheetData>
  <sheetProtection/>
  <mergeCells count="4">
    <mergeCell ref="C4:E4"/>
    <mergeCell ref="A4:A5"/>
    <mergeCell ref="B4:B5"/>
    <mergeCell ref="F4:F5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2017-03-21T01:51:11Z</cp:lastPrinted>
  <dcterms:created xsi:type="dcterms:W3CDTF">2013-02-18T08:49:03Z</dcterms:created>
  <dcterms:modified xsi:type="dcterms:W3CDTF">2019-04-08T02:22:51Z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